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975" windowHeight="8175" tabRatio="688" activeTab="0"/>
  </bookViews>
  <sheets>
    <sheet name="LOS-14" sheetId="1" r:id="rId1"/>
  </sheets>
  <definedNames>
    <definedName name="_xlnm.Print_Area" localSheetId="0">'LOS-14'!$A$1:$I$133</definedName>
  </definedNames>
  <calcPr fullCalcOnLoad="1" iterate="1" iterateCount="1000" iterateDelta="1000"/>
</workbook>
</file>

<file path=xl/sharedStrings.xml><?xml version="1.0" encoding="utf-8"?>
<sst xmlns="http://schemas.openxmlformats.org/spreadsheetml/2006/main" count="72" uniqueCount="72">
  <si>
    <t>1 kolejka</t>
  </si>
  <si>
    <t>2 kolejka</t>
  </si>
  <si>
    <t>3 kolejka</t>
  </si>
  <si>
    <t>4 kolejka</t>
  </si>
  <si>
    <t>5 kolejka</t>
  </si>
  <si>
    <t>6 kolejka</t>
  </si>
  <si>
    <t>7 kolejka</t>
  </si>
  <si>
    <t>8 kolejka</t>
  </si>
  <si>
    <t>9 kolejka</t>
  </si>
  <si>
    <t>10 kolejka</t>
  </si>
  <si>
    <t>11 kolejka</t>
  </si>
  <si>
    <t>LOS</t>
  </si>
  <si>
    <t>LP</t>
  </si>
  <si>
    <t>Runda rewanżowa:</t>
  </si>
  <si>
    <t>12 kolejka</t>
  </si>
  <si>
    <t>13 kolejka</t>
  </si>
  <si>
    <t>14 kolejka</t>
  </si>
  <si>
    <t>15 kolejka</t>
  </si>
  <si>
    <t>16 kolejka</t>
  </si>
  <si>
    <t>17 kolejka</t>
  </si>
  <si>
    <t>18 kolejka</t>
  </si>
  <si>
    <t>19 kolejka</t>
  </si>
  <si>
    <t>20 kolejka</t>
  </si>
  <si>
    <t>21 kolejka</t>
  </si>
  <si>
    <t>22 kolejka</t>
  </si>
  <si>
    <t>ZESPÓŁ</t>
  </si>
  <si>
    <t>23 kolejka</t>
  </si>
  <si>
    <t>24 kolejka</t>
  </si>
  <si>
    <t>25 kolejka</t>
  </si>
  <si>
    <t>26 kolejka</t>
  </si>
  <si>
    <t>DATA</t>
  </si>
  <si>
    <t>MKS ŻAGIEW DZIERŻONIÓW</t>
  </si>
  <si>
    <t>UKS OLIMP GRODKÓW</t>
  </si>
  <si>
    <t>LKS OSIR KOMPRACHCICE</t>
  </si>
  <si>
    <t>SSRIR START KONIN</t>
  </si>
  <si>
    <t>EUCO-UKS DZIEWIĄTKA LEGNICA</t>
  </si>
  <si>
    <t>MKST ASTRA NOWA SÓL</t>
  </si>
  <si>
    <t>SPR BÓR OBORNIKI ŚLĄSKIE</t>
  </si>
  <si>
    <t>SKF KPR OBORNIKI WLKP.</t>
  </si>
  <si>
    <t>UKS LIDER SWARZĘDZ</t>
  </si>
  <si>
    <t>ŚKPR ŚWIDNICA</t>
  </si>
  <si>
    <t>TS ZEW ŚWIEBODZIN</t>
  </si>
  <si>
    <t>2016-09-24-25</t>
  </si>
  <si>
    <t>2016-10-01-02</t>
  </si>
  <si>
    <t>2016-10-08-09</t>
  </si>
  <si>
    <t>2016-10-15-16</t>
  </si>
  <si>
    <t>2016-10-22-23</t>
  </si>
  <si>
    <t>2016-1029-30</t>
  </si>
  <si>
    <t>2016-11-05-06</t>
  </si>
  <si>
    <t>2016-11-12-13</t>
  </si>
  <si>
    <t>2016-11-19-20</t>
  </si>
  <si>
    <t>2016-11-26-27</t>
  </si>
  <si>
    <t>2016-12-03-04</t>
  </si>
  <si>
    <t>2016-12-10-11</t>
  </si>
  <si>
    <t>2016-12-17-18</t>
  </si>
  <si>
    <t>2017-01-21-22</t>
  </si>
  <si>
    <t>2017-01-28-29</t>
  </si>
  <si>
    <t>2017-02-11-12</t>
  </si>
  <si>
    <t>2017-02-18-19</t>
  </si>
  <si>
    <t>2017-02-25-26</t>
  </si>
  <si>
    <t>2017-03-04-05</t>
  </si>
  <si>
    <t>2017-03-11-12</t>
  </si>
  <si>
    <t>2017-03-18-19</t>
  </si>
  <si>
    <t>2017-03-25-26</t>
  </si>
  <si>
    <t>2017-04-01-02</t>
  </si>
  <si>
    <t>2017-04-08-09</t>
  </si>
  <si>
    <t>2017-04-22-23</t>
  </si>
  <si>
    <t>2017-04-29-30</t>
  </si>
  <si>
    <t>LOSOWANIE ROZGRYWEK 14 zespołów- sezon 2016/2017</t>
  </si>
  <si>
    <t>MKS ZAGŁĘBIE II LUBIN S.A</t>
  </si>
  <si>
    <t>WKS ŚLĄSK II WROCŁAW</t>
  </si>
  <si>
    <t xml:space="preserve">KU AZS Uniwersytetu Zielonogórskiego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</si>
</sst>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u val="single"/>
      <sz val="13"/>
      <color indexed="12"/>
      <name val="Arial CE"/>
      <family val="0"/>
    </font>
    <font>
      <u val="single"/>
      <sz val="13"/>
      <color indexed="36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9"/>
      <name val="Tahoma"/>
      <family val="2"/>
    </font>
    <font>
      <sz val="8"/>
      <color indexed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 shrinkToFit="1"/>
      <protection hidden="1"/>
    </xf>
    <xf numFmtId="0" fontId="28" fillId="0" borderId="0" xfId="0" applyFont="1" applyAlignment="1" applyProtection="1">
      <alignment vertical="center" shrinkToFit="1"/>
      <protection hidden="1"/>
    </xf>
    <xf numFmtId="0" fontId="2" fillId="0" borderId="10" xfId="0" applyFont="1" applyBorder="1" applyAlignment="1" applyProtection="1">
      <alignment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vertical="center" shrinkToFit="1"/>
      <protection hidden="1"/>
    </xf>
    <xf numFmtId="0" fontId="1" fillId="0" borderId="0" xfId="0" applyFont="1" applyAlignment="1" applyProtection="1">
      <alignment horizontal="right" vertical="center" shrinkToFit="1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29" fillId="0" borderId="0" xfId="0" applyFont="1" applyAlignment="1" applyProtection="1">
      <alignment horizontal="right" vertical="center"/>
      <protection hidden="1"/>
    </xf>
    <xf numFmtId="0" fontId="29" fillId="0" borderId="11" xfId="0" applyFont="1" applyBorder="1" applyAlignment="1" applyProtection="1">
      <alignment horizontal="left" vertical="center" shrinkToFit="1"/>
      <protection hidden="1"/>
    </xf>
    <xf numFmtId="0" fontId="1" fillId="0" borderId="10" xfId="0" applyFont="1" applyBorder="1" applyAlignment="1" applyProtection="1">
      <alignment vertical="center" shrinkToFit="1"/>
      <protection hidden="1"/>
    </xf>
    <xf numFmtId="0" fontId="10" fillId="0" borderId="0" xfId="0" applyFont="1" applyAlignment="1" applyProtection="1">
      <alignment horizontal="left" vertical="center" shrinkToFit="1"/>
      <protection hidden="1"/>
    </xf>
    <xf numFmtId="0" fontId="10" fillId="0" borderId="0" xfId="0" applyFont="1" applyBorder="1" applyAlignment="1" applyProtection="1">
      <alignment horizontal="left" vertical="center" shrinkToFit="1"/>
      <protection hidden="1"/>
    </xf>
    <xf numFmtId="0" fontId="6" fillId="0" borderId="0" xfId="0" applyFont="1" applyAlignment="1" applyProtection="1">
      <alignment vertical="center" shrinkToFit="1"/>
      <protection hidden="1"/>
    </xf>
    <xf numFmtId="0" fontId="2" fillId="0" borderId="10" xfId="0" applyFont="1" applyBorder="1" applyAlignment="1" applyProtection="1">
      <alignment horizontal="center" vertical="center" shrinkToFit="1"/>
      <protection hidden="1"/>
    </xf>
    <xf numFmtId="0" fontId="29" fillId="0" borderId="12" xfId="0" applyFont="1" applyBorder="1" applyAlignment="1" applyProtection="1">
      <alignment horizontal="right" vertical="center"/>
      <protection hidden="1"/>
    </xf>
    <xf numFmtId="0" fontId="29" fillId="0" borderId="0" xfId="0" applyFont="1" applyAlignment="1" applyProtection="1">
      <alignment horizontal="left" vertical="center" shrinkToFit="1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28" fillId="0" borderId="12" xfId="0" applyFont="1" applyBorder="1" applyAlignment="1" applyProtection="1">
      <alignment vertical="center" shrinkToFit="1"/>
      <protection hidden="1"/>
    </xf>
    <xf numFmtId="0" fontId="29" fillId="0" borderId="0" xfId="0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 quotePrefix="1">
      <alignment horizontal="center" vertical="center" shrinkToFit="1"/>
      <protection hidden="1"/>
    </xf>
    <xf numFmtId="0" fontId="2" fillId="0" borderId="12" xfId="0" applyFont="1" applyBorder="1" applyAlignment="1" applyProtection="1">
      <alignment vertical="center" shrinkToFit="1"/>
      <protection hidden="1"/>
    </xf>
    <xf numFmtId="0" fontId="2" fillId="0" borderId="13" xfId="0" applyFont="1" applyBorder="1" applyAlignment="1" applyProtection="1">
      <alignment vertical="center" shrinkToFit="1"/>
      <protection hidden="1"/>
    </xf>
    <xf numFmtId="0" fontId="2" fillId="0" borderId="14" xfId="0" applyFont="1" applyBorder="1" applyAlignment="1" applyProtection="1">
      <alignment vertical="center" shrinkToFit="1"/>
      <protection hidden="1"/>
    </xf>
    <xf numFmtId="0" fontId="2" fillId="0" borderId="15" xfId="0" applyFont="1" applyBorder="1" applyAlignment="1" applyProtection="1">
      <alignment vertical="center" shrinkToFit="1"/>
      <protection hidden="1"/>
    </xf>
    <xf numFmtId="0" fontId="1" fillId="0" borderId="14" xfId="0" applyFont="1" applyBorder="1" applyAlignment="1" applyProtection="1">
      <alignment vertical="center" shrinkToFit="1"/>
      <protection hidden="1"/>
    </xf>
    <xf numFmtId="0" fontId="1" fillId="11" borderId="1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shrinkToFit="1"/>
      <protection locked="0"/>
    </xf>
    <xf numFmtId="0" fontId="9" fillId="8" borderId="16" xfId="0" applyFont="1" applyFill="1" applyBorder="1" applyAlignment="1" applyProtection="1">
      <alignment horizontal="left" vertical="center" shrinkToFit="1"/>
      <protection locked="0"/>
    </xf>
    <xf numFmtId="0" fontId="9" fillId="8" borderId="13" xfId="0" applyFont="1" applyFill="1" applyBorder="1" applyAlignment="1" applyProtection="1">
      <alignment horizontal="left" vertical="center" shrinkToFit="1"/>
      <protection locked="0"/>
    </xf>
    <xf numFmtId="0" fontId="9" fillId="8" borderId="15" xfId="0" applyFont="1" applyFill="1" applyBorder="1" applyAlignment="1" applyProtection="1">
      <alignment horizontal="left" vertical="center" shrinkToFit="1"/>
      <protection locked="0"/>
    </xf>
    <xf numFmtId="0" fontId="5" fillId="20" borderId="0" xfId="0" applyFont="1" applyFill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center" vertical="center" shrinkToFit="1"/>
      <protection hidden="1"/>
    </xf>
    <xf numFmtId="0" fontId="1" fillId="0" borderId="10" xfId="0" applyFont="1" applyBorder="1" applyAlignment="1" applyProtection="1">
      <alignment horizontal="center" vertical="center" shrinkToFit="1"/>
      <protection hidden="1"/>
    </xf>
    <xf numFmtId="0" fontId="1" fillId="20" borderId="0" xfId="0" applyFont="1" applyFill="1" applyAlignment="1" applyProtection="1">
      <alignment horizontal="center" vertical="center" shrinkToFit="1"/>
      <protection hidden="1"/>
    </xf>
    <xf numFmtId="0" fontId="4" fillId="20" borderId="0" xfId="0" applyFont="1" applyFill="1" applyAlignment="1" applyProtection="1">
      <alignment horizontal="center" vertical="center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showGridLines="0" tabSelected="1" view="pageBreakPreview" zoomScale="120" zoomScaleSheetLayoutView="120" zoomScalePageLayoutView="0" workbookViewId="0" topLeftCell="A3">
      <selection activeCell="E4" sqref="E4"/>
    </sheetView>
  </sheetViews>
  <sheetFormatPr defaultColWidth="9.00390625" defaultRowHeight="12.75"/>
  <cols>
    <col min="1" max="1" width="3.25390625" style="7" bestFit="1" customWidth="1"/>
    <col min="2" max="2" width="22.75390625" style="7" customWidth="1"/>
    <col min="3" max="3" width="1.12109375" style="7" customWidth="1"/>
    <col min="4" max="4" width="22.75390625" style="7" customWidth="1"/>
    <col min="5" max="5" width="3.75390625" style="7" customWidth="1"/>
    <col min="6" max="6" width="2.75390625" style="7" bestFit="1" customWidth="1"/>
    <col min="7" max="7" width="22.75390625" style="7" customWidth="1"/>
    <col min="8" max="8" width="1.12109375" style="7" customWidth="1"/>
    <col min="9" max="9" width="22.75390625" style="7" customWidth="1"/>
    <col min="10" max="10" width="2.875" style="11" hidden="1" customWidth="1"/>
    <col min="11" max="11" width="2.875" style="12" hidden="1" customWidth="1"/>
    <col min="12" max="13" width="2.875" style="11" hidden="1" customWidth="1"/>
    <col min="14" max="15" width="3.125" style="7" hidden="1" customWidth="1"/>
    <col min="16" max="17" width="9.125" style="7" hidden="1" customWidth="1"/>
    <col min="18" max="16384" width="9.125" style="7" customWidth="1"/>
  </cols>
  <sheetData>
    <row r="1" spans="1:13" s="13" customFormat="1" ht="18">
      <c r="A1" s="32" t="s">
        <v>68</v>
      </c>
      <c r="B1" s="32"/>
      <c r="C1" s="32"/>
      <c r="D1" s="32"/>
      <c r="E1" s="32"/>
      <c r="F1" s="32"/>
      <c r="G1" s="32"/>
      <c r="H1" s="32"/>
      <c r="I1" s="32"/>
      <c r="J1" s="11"/>
      <c r="K1" s="12"/>
      <c r="L1" s="11"/>
      <c r="M1" s="11"/>
    </row>
    <row r="2" spans="2:6" ht="6" customHeight="1">
      <c r="B2" s="33"/>
      <c r="C2" s="33"/>
      <c r="D2" s="33"/>
      <c r="E2" s="33"/>
      <c r="F2" s="33"/>
    </row>
    <row r="3" spans="1:20" ht="11.25" customHeight="1">
      <c r="A3" s="14" t="s">
        <v>12</v>
      </c>
      <c r="B3" s="34" t="s">
        <v>25</v>
      </c>
      <c r="C3" s="34"/>
      <c r="D3" s="34"/>
      <c r="E3" s="10" t="s">
        <v>11</v>
      </c>
      <c r="T3" s="7" t="s">
        <v>30</v>
      </c>
    </row>
    <row r="4" spans="1:20" ht="11.25" customHeight="1">
      <c r="A4" s="14">
        <v>1</v>
      </c>
      <c r="B4" s="29" t="s">
        <v>31</v>
      </c>
      <c r="C4" s="30"/>
      <c r="D4" s="31"/>
      <c r="E4" s="26">
        <v>1</v>
      </c>
      <c r="N4" s="7">
        <f>MATCH(O4,$E$4:$E$17,0)</f>
        <v>1</v>
      </c>
      <c r="O4" s="7">
        <v>1</v>
      </c>
      <c r="P4" s="7" t="str">
        <f>INDEX($B$4:$D$17,N4,1)</f>
        <v>MKS ŻAGIEW DZIERŻONIÓW</v>
      </c>
      <c r="S4" s="7">
        <v>1</v>
      </c>
      <c r="T4" s="28" t="s">
        <v>42</v>
      </c>
    </row>
    <row r="5" spans="1:20" ht="11.25" customHeight="1">
      <c r="A5" s="14">
        <v>2</v>
      </c>
      <c r="B5" s="29" t="s">
        <v>32</v>
      </c>
      <c r="C5" s="30"/>
      <c r="D5" s="31"/>
      <c r="E5" s="26">
        <v>5</v>
      </c>
      <c r="N5" s="7">
        <f aca="true" t="shared" si="0" ref="N5:N17">MATCH(O5,$E$4:$E$17,0)</f>
        <v>7</v>
      </c>
      <c r="O5" s="7">
        <v>2</v>
      </c>
      <c r="P5" s="7" t="str">
        <f aca="true" t="shared" si="1" ref="P5:P17">INDEX($B$4:$D$17,N5,1)</f>
        <v>SPR BÓR OBORNIKI ŚLĄSKIE</v>
      </c>
      <c r="S5" s="7">
        <v>2</v>
      </c>
      <c r="T5" s="28" t="s">
        <v>43</v>
      </c>
    </row>
    <row r="6" spans="1:20" ht="11.25" customHeight="1">
      <c r="A6" s="14">
        <v>3</v>
      </c>
      <c r="B6" s="29" t="s">
        <v>33</v>
      </c>
      <c r="C6" s="30"/>
      <c r="D6" s="31"/>
      <c r="E6" s="26">
        <v>4</v>
      </c>
      <c r="N6" s="7">
        <f t="shared" si="0"/>
        <v>12</v>
      </c>
      <c r="O6" s="7">
        <v>3</v>
      </c>
      <c r="P6" s="7" t="str">
        <f t="shared" si="1"/>
        <v>MKS ZAGŁĘBIE II LUBIN S.A</v>
      </c>
      <c r="S6" s="7">
        <v>3</v>
      </c>
      <c r="T6" s="28" t="s">
        <v>44</v>
      </c>
    </row>
    <row r="7" spans="1:20" ht="11.25" customHeight="1">
      <c r="A7" s="14">
        <v>4</v>
      </c>
      <c r="B7" s="29" t="s">
        <v>34</v>
      </c>
      <c r="C7" s="30"/>
      <c r="D7" s="31"/>
      <c r="E7" s="26">
        <v>11</v>
      </c>
      <c r="N7" s="7">
        <f t="shared" si="0"/>
        <v>3</v>
      </c>
      <c r="O7" s="7">
        <v>4</v>
      </c>
      <c r="P7" s="7" t="str">
        <f t="shared" si="1"/>
        <v>LKS OSIR KOMPRACHCICE</v>
      </c>
      <c r="S7" s="7">
        <v>4</v>
      </c>
      <c r="T7" s="28" t="s">
        <v>45</v>
      </c>
    </row>
    <row r="8" spans="1:20" ht="11.25" customHeight="1">
      <c r="A8" s="14">
        <v>5</v>
      </c>
      <c r="B8" s="29" t="s">
        <v>35</v>
      </c>
      <c r="C8" s="30"/>
      <c r="D8" s="31"/>
      <c r="E8" s="26">
        <v>7</v>
      </c>
      <c r="N8" s="7">
        <f t="shared" si="0"/>
        <v>2</v>
      </c>
      <c r="O8" s="7">
        <v>5</v>
      </c>
      <c r="P8" s="7" t="str">
        <f t="shared" si="1"/>
        <v>UKS OLIMP GRODKÓW</v>
      </c>
      <c r="S8" s="7">
        <v>5</v>
      </c>
      <c r="T8" s="28" t="s">
        <v>46</v>
      </c>
    </row>
    <row r="9" spans="1:20" ht="11.25" customHeight="1">
      <c r="A9" s="14">
        <v>6</v>
      </c>
      <c r="B9" s="29" t="s">
        <v>36</v>
      </c>
      <c r="C9" s="30"/>
      <c r="D9" s="31"/>
      <c r="E9" s="26">
        <v>10</v>
      </c>
      <c r="N9" s="7">
        <f t="shared" si="0"/>
        <v>9</v>
      </c>
      <c r="O9" s="7">
        <v>6</v>
      </c>
      <c r="P9" s="7" t="str">
        <f t="shared" si="1"/>
        <v>UKS LIDER SWARZĘDZ</v>
      </c>
      <c r="S9" s="7">
        <v>6</v>
      </c>
      <c r="T9" s="28" t="s">
        <v>47</v>
      </c>
    </row>
    <row r="10" spans="1:20" ht="11.25" customHeight="1">
      <c r="A10" s="14">
        <v>7</v>
      </c>
      <c r="B10" s="29" t="s">
        <v>37</v>
      </c>
      <c r="C10" s="30"/>
      <c r="D10" s="31"/>
      <c r="E10" s="26">
        <v>2</v>
      </c>
      <c r="G10" s="6" t="s">
        <v>6</v>
      </c>
      <c r="H10" s="5"/>
      <c r="I10" s="4" t="str">
        <f>T10</f>
        <v>2016-11-05-06</v>
      </c>
      <c r="N10" s="7">
        <f t="shared" si="0"/>
        <v>5</v>
      </c>
      <c r="O10" s="7">
        <v>7</v>
      </c>
      <c r="P10" s="7" t="str">
        <f t="shared" si="1"/>
        <v>EUCO-UKS DZIEWIĄTKA LEGNICA</v>
      </c>
      <c r="S10" s="7">
        <v>7</v>
      </c>
      <c r="T10" s="28" t="s">
        <v>48</v>
      </c>
    </row>
    <row r="11" spans="1:20" ht="11.25" customHeight="1">
      <c r="A11" s="14">
        <v>8</v>
      </c>
      <c r="B11" s="29" t="s">
        <v>38</v>
      </c>
      <c r="C11" s="30"/>
      <c r="D11" s="31"/>
      <c r="E11" s="26">
        <v>9</v>
      </c>
      <c r="F11" s="15">
        <v>4</v>
      </c>
      <c r="G11" s="3" t="str">
        <f>INDEX($O$4:$P$17,F11,2)</f>
        <v>LKS OSIR KOMPRACHCICE</v>
      </c>
      <c r="I11" s="3" t="str">
        <f aca="true" t="shared" si="2" ref="I11:I17">INDEX($O$4:$P$17,J11,2)</f>
        <v>KU AZS Uniwersytetu Zielonogórskiego </v>
      </c>
      <c r="J11" s="9">
        <v>14</v>
      </c>
      <c r="L11" s="12"/>
      <c r="M11" s="12"/>
      <c r="N11" s="7">
        <f t="shared" si="0"/>
        <v>11</v>
      </c>
      <c r="O11" s="7">
        <v>8</v>
      </c>
      <c r="P11" s="7" t="str">
        <f t="shared" si="1"/>
        <v>TS ZEW ŚWIEBODZIN</v>
      </c>
      <c r="S11" s="7">
        <v>8</v>
      </c>
      <c r="T11" s="28" t="s">
        <v>49</v>
      </c>
    </row>
    <row r="12" spans="1:20" ht="11.25" customHeight="1">
      <c r="A12" s="14">
        <v>9</v>
      </c>
      <c r="B12" s="29" t="s">
        <v>39</v>
      </c>
      <c r="C12" s="30"/>
      <c r="D12" s="31"/>
      <c r="E12" s="26">
        <v>6</v>
      </c>
      <c r="F12" s="15">
        <v>5</v>
      </c>
      <c r="G12" s="3" t="str">
        <f aca="true" t="shared" si="3" ref="G12:G17">INDEX($O$4:$P$17,F12,2)</f>
        <v>UKS OLIMP GRODKÓW</v>
      </c>
      <c r="I12" s="3" t="str">
        <f t="shared" si="2"/>
        <v>MKS ZAGŁĘBIE II LUBIN S.A</v>
      </c>
      <c r="J12" s="9">
        <v>3</v>
      </c>
      <c r="L12" s="12"/>
      <c r="M12" s="12"/>
      <c r="N12" s="7">
        <f t="shared" si="0"/>
        <v>8</v>
      </c>
      <c r="O12" s="7">
        <v>9</v>
      </c>
      <c r="P12" s="7" t="str">
        <f t="shared" si="1"/>
        <v>SKF KPR OBORNIKI WLKP.</v>
      </c>
      <c r="S12" s="7">
        <v>9</v>
      </c>
      <c r="T12" s="28" t="s">
        <v>50</v>
      </c>
    </row>
    <row r="13" spans="1:20" ht="11.25" customHeight="1">
      <c r="A13" s="14">
        <v>10</v>
      </c>
      <c r="B13" s="29" t="s">
        <v>40</v>
      </c>
      <c r="C13" s="30"/>
      <c r="D13" s="31"/>
      <c r="E13" s="26">
        <v>13</v>
      </c>
      <c r="F13" s="15">
        <v>6</v>
      </c>
      <c r="G13" s="3" t="str">
        <f t="shared" si="3"/>
        <v>UKS LIDER SWARZĘDZ</v>
      </c>
      <c r="I13" s="3" t="str">
        <f t="shared" si="2"/>
        <v>SPR BÓR OBORNIKI ŚLĄSKIE</v>
      </c>
      <c r="J13" s="9">
        <v>2</v>
      </c>
      <c r="L13" s="12"/>
      <c r="M13" s="12"/>
      <c r="N13" s="7">
        <f t="shared" si="0"/>
        <v>6</v>
      </c>
      <c r="O13" s="7">
        <v>10</v>
      </c>
      <c r="P13" s="7" t="str">
        <f t="shared" si="1"/>
        <v>MKST ASTRA NOWA SÓL</v>
      </c>
      <c r="S13" s="7">
        <v>10</v>
      </c>
      <c r="T13" s="28" t="s">
        <v>51</v>
      </c>
    </row>
    <row r="14" spans="1:20" ht="11.25" customHeight="1">
      <c r="A14" s="14">
        <v>11</v>
      </c>
      <c r="B14" s="29" t="s">
        <v>41</v>
      </c>
      <c r="C14" s="30"/>
      <c r="D14" s="31"/>
      <c r="E14" s="26">
        <v>8</v>
      </c>
      <c r="F14" s="15">
        <v>7</v>
      </c>
      <c r="G14" s="3" t="str">
        <f t="shared" si="3"/>
        <v>EUCO-UKS DZIEWIĄTKA LEGNICA</v>
      </c>
      <c r="I14" s="3" t="str">
        <f t="shared" si="2"/>
        <v>MKS ŻAGIEW DZIERŻONIÓW</v>
      </c>
      <c r="J14" s="9">
        <v>1</v>
      </c>
      <c r="L14" s="12"/>
      <c r="M14" s="12"/>
      <c r="N14" s="7">
        <f t="shared" si="0"/>
        <v>4</v>
      </c>
      <c r="O14" s="7">
        <v>11</v>
      </c>
      <c r="P14" s="7" t="str">
        <f t="shared" si="1"/>
        <v>SSRIR START KONIN</v>
      </c>
      <c r="S14" s="7">
        <v>11</v>
      </c>
      <c r="T14" s="28" t="s">
        <v>52</v>
      </c>
    </row>
    <row r="15" spans="1:20" ht="11.25" customHeight="1">
      <c r="A15" s="14">
        <v>12</v>
      </c>
      <c r="B15" s="29" t="s">
        <v>69</v>
      </c>
      <c r="C15" s="30"/>
      <c r="D15" s="31"/>
      <c r="E15" s="26">
        <v>3</v>
      </c>
      <c r="F15" s="15">
        <v>8</v>
      </c>
      <c r="G15" s="3" t="str">
        <f t="shared" si="3"/>
        <v>TS ZEW ŚWIEBODZIN</v>
      </c>
      <c r="I15" s="3" t="str">
        <f t="shared" si="2"/>
        <v>ŚKPR ŚWIDNICA</v>
      </c>
      <c r="J15" s="9">
        <v>13</v>
      </c>
      <c r="L15" s="12"/>
      <c r="M15" s="12"/>
      <c r="N15" s="7">
        <f t="shared" si="0"/>
        <v>13</v>
      </c>
      <c r="O15" s="7">
        <v>12</v>
      </c>
      <c r="P15" s="7" t="str">
        <f t="shared" si="1"/>
        <v>WKS ŚLĄSK II WROCŁAW</v>
      </c>
      <c r="S15" s="7">
        <v>12</v>
      </c>
      <c r="T15" s="28" t="s">
        <v>53</v>
      </c>
    </row>
    <row r="16" spans="1:20" ht="11.25" customHeight="1">
      <c r="A16" s="14">
        <v>13</v>
      </c>
      <c r="B16" s="29" t="s">
        <v>70</v>
      </c>
      <c r="C16" s="30"/>
      <c r="D16" s="31"/>
      <c r="E16" s="26">
        <v>12</v>
      </c>
      <c r="F16" s="15">
        <v>9</v>
      </c>
      <c r="G16" s="3" t="str">
        <f t="shared" si="3"/>
        <v>SKF KPR OBORNIKI WLKP.</v>
      </c>
      <c r="I16" s="3" t="str">
        <f t="shared" si="2"/>
        <v>WKS ŚLĄSK II WROCŁAW</v>
      </c>
      <c r="J16" s="9">
        <v>12</v>
      </c>
      <c r="L16" s="12"/>
      <c r="M16" s="12"/>
      <c r="N16" s="7">
        <f t="shared" si="0"/>
        <v>10</v>
      </c>
      <c r="O16" s="7">
        <v>13</v>
      </c>
      <c r="P16" s="7" t="str">
        <f t="shared" si="1"/>
        <v>ŚKPR ŚWIDNICA</v>
      </c>
      <c r="S16" s="7">
        <v>13</v>
      </c>
      <c r="T16" s="28" t="s">
        <v>54</v>
      </c>
    </row>
    <row r="17" spans="1:20" ht="11.25" customHeight="1">
      <c r="A17" s="14">
        <v>14</v>
      </c>
      <c r="B17" s="29" t="s">
        <v>71</v>
      </c>
      <c r="C17" s="30"/>
      <c r="D17" s="31"/>
      <c r="E17" s="26">
        <v>14</v>
      </c>
      <c r="F17" s="8">
        <v>10</v>
      </c>
      <c r="G17" s="3" t="str">
        <f t="shared" si="3"/>
        <v>MKST ASTRA NOWA SÓL</v>
      </c>
      <c r="I17" s="3" t="str">
        <f t="shared" si="2"/>
        <v>SSRIR START KONIN</v>
      </c>
      <c r="J17" s="16">
        <v>11</v>
      </c>
      <c r="N17" s="7">
        <f t="shared" si="0"/>
        <v>14</v>
      </c>
      <c r="O17" s="7">
        <v>14</v>
      </c>
      <c r="P17" s="7" t="str">
        <f t="shared" si="1"/>
        <v>KU AZS Uniwersytetu Zielonogórskiego </v>
      </c>
      <c r="S17" s="7">
        <v>14</v>
      </c>
      <c r="T17" s="28" t="s">
        <v>55</v>
      </c>
    </row>
    <row r="18" spans="1:20" ht="11.25" customHeight="1">
      <c r="A18" s="17"/>
      <c r="F18" s="8"/>
      <c r="J18" s="16"/>
      <c r="S18" s="7">
        <v>15</v>
      </c>
      <c r="T18" s="28" t="s">
        <v>56</v>
      </c>
    </row>
    <row r="19" spans="2:20" ht="11.25" customHeight="1">
      <c r="B19" s="6" t="s">
        <v>0</v>
      </c>
      <c r="C19" s="5"/>
      <c r="D19" s="4" t="str">
        <f>T4</f>
        <v>2016-09-24-25</v>
      </c>
      <c r="F19" s="8"/>
      <c r="G19" s="6" t="s">
        <v>7</v>
      </c>
      <c r="I19" s="4" t="str">
        <f>T11</f>
        <v>2016-11-12-13</v>
      </c>
      <c r="J19" s="16"/>
      <c r="S19" s="7">
        <v>16</v>
      </c>
      <c r="T19" s="28" t="s">
        <v>57</v>
      </c>
    </row>
    <row r="20" spans="1:20" ht="11.25" customHeight="1">
      <c r="A20" s="18">
        <v>1</v>
      </c>
      <c r="B20" s="3" t="str">
        <f aca="true" t="shared" si="4" ref="B20:B26">INDEX($O$4:$P$17,A20,2)</f>
        <v>MKS ŻAGIEW DZIERŻONIÓW</v>
      </c>
      <c r="D20" s="3" t="str">
        <f aca="true" t="shared" si="5" ref="D20:D26">INDEX($O$4:$P$17,E20,2)</f>
        <v>KU AZS Uniwersytetu Zielonogórskiego </v>
      </c>
      <c r="E20" s="9">
        <v>14</v>
      </c>
      <c r="F20" s="15">
        <v>14</v>
      </c>
      <c r="G20" s="3" t="str">
        <f>INDEX($O$4:$P$17,F20,2)</f>
        <v>KU AZS Uniwersytetu Zielonogórskiego </v>
      </c>
      <c r="I20" s="3" t="str">
        <f aca="true" t="shared" si="6" ref="I20:I26">INDEX($O$4:$P$17,J20,2)</f>
        <v>SSRIR START KONIN</v>
      </c>
      <c r="J20" s="9">
        <v>11</v>
      </c>
      <c r="L20" s="12"/>
      <c r="M20" s="12"/>
      <c r="S20" s="7">
        <v>17</v>
      </c>
      <c r="T20" s="28" t="s">
        <v>58</v>
      </c>
    </row>
    <row r="21" spans="1:20" ht="11.25" customHeight="1">
      <c r="A21" s="18">
        <v>2</v>
      </c>
      <c r="B21" s="3" t="str">
        <f t="shared" si="4"/>
        <v>SPR BÓR OBORNIKI ŚLĄSKIE</v>
      </c>
      <c r="D21" s="3" t="str">
        <f t="shared" si="5"/>
        <v>ŚKPR ŚWIDNICA</v>
      </c>
      <c r="E21" s="9">
        <v>13</v>
      </c>
      <c r="F21" s="15">
        <v>12</v>
      </c>
      <c r="G21" s="3" t="str">
        <f aca="true" t="shared" si="7" ref="G21:G26">INDEX($O$4:$P$17,F21,2)</f>
        <v>WKS ŚLĄSK II WROCŁAW</v>
      </c>
      <c r="I21" s="3" t="str">
        <f t="shared" si="6"/>
        <v>MKST ASTRA NOWA SÓL</v>
      </c>
      <c r="J21" s="9">
        <v>10</v>
      </c>
      <c r="L21" s="12"/>
      <c r="M21" s="12"/>
      <c r="S21" s="7">
        <v>18</v>
      </c>
      <c r="T21" s="28" t="s">
        <v>59</v>
      </c>
    </row>
    <row r="22" spans="1:20" ht="11.25" customHeight="1">
      <c r="A22" s="18">
        <v>3</v>
      </c>
      <c r="B22" s="3" t="str">
        <f t="shared" si="4"/>
        <v>MKS ZAGŁĘBIE II LUBIN S.A</v>
      </c>
      <c r="D22" s="3" t="str">
        <f t="shared" si="5"/>
        <v>WKS ŚLĄSK II WROCŁAW</v>
      </c>
      <c r="E22" s="9">
        <v>12</v>
      </c>
      <c r="F22" s="15">
        <v>13</v>
      </c>
      <c r="G22" s="3" t="str">
        <f t="shared" si="7"/>
        <v>ŚKPR ŚWIDNICA</v>
      </c>
      <c r="I22" s="3" t="str">
        <f t="shared" si="6"/>
        <v>SKF KPR OBORNIKI WLKP.</v>
      </c>
      <c r="J22" s="9">
        <v>9</v>
      </c>
      <c r="L22" s="12"/>
      <c r="M22" s="12"/>
      <c r="S22" s="7">
        <v>19</v>
      </c>
      <c r="T22" s="28" t="s">
        <v>60</v>
      </c>
    </row>
    <row r="23" spans="1:20" ht="11.25" customHeight="1">
      <c r="A23" s="18">
        <v>4</v>
      </c>
      <c r="B23" s="3" t="str">
        <f t="shared" si="4"/>
        <v>LKS OSIR KOMPRACHCICE</v>
      </c>
      <c r="D23" s="3" t="str">
        <f t="shared" si="5"/>
        <v>SSRIR START KONIN</v>
      </c>
      <c r="E23" s="9">
        <v>11</v>
      </c>
      <c r="F23" s="15">
        <v>1</v>
      </c>
      <c r="G23" s="3" t="str">
        <f t="shared" si="7"/>
        <v>MKS ŻAGIEW DZIERŻONIÓW</v>
      </c>
      <c r="I23" s="3" t="str">
        <f t="shared" si="6"/>
        <v>TS ZEW ŚWIEBODZIN</v>
      </c>
      <c r="J23" s="9">
        <v>8</v>
      </c>
      <c r="L23" s="12"/>
      <c r="M23" s="12"/>
      <c r="S23" s="7">
        <v>20</v>
      </c>
      <c r="T23" s="28" t="s">
        <v>61</v>
      </c>
    </row>
    <row r="24" spans="1:20" ht="11.25" customHeight="1">
      <c r="A24" s="18">
        <v>5</v>
      </c>
      <c r="B24" s="3" t="str">
        <f t="shared" si="4"/>
        <v>UKS OLIMP GRODKÓW</v>
      </c>
      <c r="D24" s="3" t="str">
        <f t="shared" si="5"/>
        <v>MKST ASTRA NOWA SÓL</v>
      </c>
      <c r="E24" s="9">
        <v>10</v>
      </c>
      <c r="F24" s="15">
        <v>2</v>
      </c>
      <c r="G24" s="3" t="str">
        <f t="shared" si="7"/>
        <v>SPR BÓR OBORNIKI ŚLĄSKIE</v>
      </c>
      <c r="I24" s="3" t="str">
        <f t="shared" si="6"/>
        <v>EUCO-UKS DZIEWIĄTKA LEGNICA</v>
      </c>
      <c r="J24" s="9">
        <v>7</v>
      </c>
      <c r="L24" s="12"/>
      <c r="M24" s="12"/>
      <c r="S24" s="7">
        <v>21</v>
      </c>
      <c r="T24" s="28" t="s">
        <v>62</v>
      </c>
    </row>
    <row r="25" spans="1:20" ht="11.25" customHeight="1">
      <c r="A25" s="18">
        <v>6</v>
      </c>
      <c r="B25" s="3" t="str">
        <f t="shared" si="4"/>
        <v>UKS LIDER SWARZĘDZ</v>
      </c>
      <c r="D25" s="3" t="str">
        <f t="shared" si="5"/>
        <v>SKF KPR OBORNIKI WLKP.</v>
      </c>
      <c r="E25" s="9">
        <v>9</v>
      </c>
      <c r="F25" s="15">
        <v>3</v>
      </c>
      <c r="G25" s="3" t="str">
        <f t="shared" si="7"/>
        <v>MKS ZAGŁĘBIE II LUBIN S.A</v>
      </c>
      <c r="I25" s="3" t="str">
        <f t="shared" si="6"/>
        <v>UKS LIDER SWARZĘDZ</v>
      </c>
      <c r="J25" s="9">
        <v>6</v>
      </c>
      <c r="L25" s="12"/>
      <c r="M25" s="12"/>
      <c r="S25" s="7">
        <v>22</v>
      </c>
      <c r="T25" s="28" t="s">
        <v>63</v>
      </c>
    </row>
    <row r="26" spans="1:20" ht="11.25" customHeight="1">
      <c r="A26" s="18">
        <v>7</v>
      </c>
      <c r="B26" s="3" t="str">
        <f t="shared" si="4"/>
        <v>EUCO-UKS DZIEWIĄTKA LEGNICA</v>
      </c>
      <c r="D26" s="3" t="str">
        <f t="shared" si="5"/>
        <v>TS ZEW ŚWIEBODZIN</v>
      </c>
      <c r="E26" s="9">
        <v>8</v>
      </c>
      <c r="F26" s="15">
        <v>4</v>
      </c>
      <c r="G26" s="3" t="str">
        <f t="shared" si="7"/>
        <v>LKS OSIR KOMPRACHCICE</v>
      </c>
      <c r="I26" s="3" t="str">
        <f t="shared" si="6"/>
        <v>UKS OLIMP GRODKÓW</v>
      </c>
      <c r="J26" s="9">
        <v>5</v>
      </c>
      <c r="L26" s="12"/>
      <c r="M26" s="12"/>
      <c r="S26" s="7">
        <v>23</v>
      </c>
      <c r="T26" s="28" t="s">
        <v>64</v>
      </c>
    </row>
    <row r="27" spans="1:20" ht="11.25" customHeight="1">
      <c r="A27" s="2"/>
      <c r="B27" s="6" t="s">
        <v>1</v>
      </c>
      <c r="D27" s="4" t="str">
        <f>T5</f>
        <v>2016-10-01-02</v>
      </c>
      <c r="E27" s="16"/>
      <c r="F27" s="19"/>
      <c r="G27" s="6" t="s">
        <v>8</v>
      </c>
      <c r="I27" s="4" t="str">
        <f>T12</f>
        <v>2016-11-19-20</v>
      </c>
      <c r="J27" s="16"/>
      <c r="S27" s="7">
        <v>24</v>
      </c>
      <c r="T27" s="28" t="s">
        <v>65</v>
      </c>
    </row>
    <row r="28" spans="1:20" ht="11.25" customHeight="1">
      <c r="A28" s="18">
        <v>14</v>
      </c>
      <c r="B28" s="3" t="str">
        <f aca="true" t="shared" si="8" ref="B28:B34">INDEX($O$4:$P$17,A28,2)</f>
        <v>KU AZS Uniwersytetu Zielonogórskiego </v>
      </c>
      <c r="D28" s="3" t="str">
        <f aca="true" t="shared" si="9" ref="D28:D34">INDEX($O$4:$P$17,E28,2)</f>
        <v>TS ZEW ŚWIEBODZIN</v>
      </c>
      <c r="E28" s="9">
        <v>8</v>
      </c>
      <c r="F28" s="15">
        <v>5</v>
      </c>
      <c r="G28" s="3" t="str">
        <f>INDEX($O$4:$P$17,F28,2)</f>
        <v>UKS OLIMP GRODKÓW</v>
      </c>
      <c r="I28" s="3" t="str">
        <f aca="true" t="shared" si="10" ref="I28:I34">INDEX($O$4:$P$17,J28,2)</f>
        <v>KU AZS Uniwersytetu Zielonogórskiego </v>
      </c>
      <c r="J28" s="9">
        <v>14</v>
      </c>
      <c r="L28" s="12"/>
      <c r="M28" s="12"/>
      <c r="S28" s="7">
        <v>25</v>
      </c>
      <c r="T28" s="28" t="s">
        <v>66</v>
      </c>
    </row>
    <row r="29" spans="1:20" ht="11.25" customHeight="1">
      <c r="A29" s="18">
        <v>9</v>
      </c>
      <c r="B29" s="3" t="str">
        <f t="shared" si="8"/>
        <v>SKF KPR OBORNIKI WLKP.</v>
      </c>
      <c r="D29" s="3" t="str">
        <f t="shared" si="9"/>
        <v>EUCO-UKS DZIEWIĄTKA LEGNICA</v>
      </c>
      <c r="E29" s="9">
        <v>7</v>
      </c>
      <c r="F29" s="15">
        <v>6</v>
      </c>
      <c r="G29" s="3" t="str">
        <f aca="true" t="shared" si="11" ref="G29:G34">INDEX($O$4:$P$17,F29,2)</f>
        <v>UKS LIDER SWARZĘDZ</v>
      </c>
      <c r="I29" s="3" t="str">
        <f t="shared" si="10"/>
        <v>LKS OSIR KOMPRACHCICE</v>
      </c>
      <c r="J29" s="9">
        <v>4</v>
      </c>
      <c r="L29" s="12"/>
      <c r="M29" s="12"/>
      <c r="S29" s="7">
        <v>26</v>
      </c>
      <c r="T29" s="28" t="s">
        <v>67</v>
      </c>
    </row>
    <row r="30" spans="1:13" ht="11.25" customHeight="1">
      <c r="A30" s="18">
        <v>10</v>
      </c>
      <c r="B30" s="3" t="str">
        <f t="shared" si="8"/>
        <v>MKST ASTRA NOWA SÓL</v>
      </c>
      <c r="D30" s="3" t="str">
        <f t="shared" si="9"/>
        <v>UKS LIDER SWARZĘDZ</v>
      </c>
      <c r="E30" s="9">
        <v>6</v>
      </c>
      <c r="F30" s="15">
        <v>7</v>
      </c>
      <c r="G30" s="3" t="str">
        <f t="shared" si="11"/>
        <v>EUCO-UKS DZIEWIĄTKA LEGNICA</v>
      </c>
      <c r="I30" s="3" t="str">
        <f t="shared" si="10"/>
        <v>MKS ZAGŁĘBIE II LUBIN S.A</v>
      </c>
      <c r="J30" s="9">
        <v>3</v>
      </c>
      <c r="L30" s="12"/>
      <c r="M30" s="12"/>
    </row>
    <row r="31" spans="1:13" ht="11.25" customHeight="1">
      <c r="A31" s="18">
        <v>11</v>
      </c>
      <c r="B31" s="3" t="str">
        <f t="shared" si="8"/>
        <v>SSRIR START KONIN</v>
      </c>
      <c r="D31" s="3" t="str">
        <f t="shared" si="9"/>
        <v>UKS OLIMP GRODKÓW</v>
      </c>
      <c r="E31" s="9">
        <v>5</v>
      </c>
      <c r="F31" s="15">
        <v>8</v>
      </c>
      <c r="G31" s="3" t="str">
        <f t="shared" si="11"/>
        <v>TS ZEW ŚWIEBODZIN</v>
      </c>
      <c r="I31" s="3" t="str">
        <f t="shared" si="10"/>
        <v>SPR BÓR OBORNIKI ŚLĄSKIE</v>
      </c>
      <c r="J31" s="9">
        <v>2</v>
      </c>
      <c r="L31" s="12"/>
      <c r="M31" s="12"/>
    </row>
    <row r="32" spans="1:13" ht="11.25" customHeight="1">
      <c r="A32" s="18">
        <v>12</v>
      </c>
      <c r="B32" s="3" t="str">
        <f t="shared" si="8"/>
        <v>WKS ŚLĄSK II WROCŁAW</v>
      </c>
      <c r="D32" s="3" t="str">
        <f t="shared" si="9"/>
        <v>LKS OSIR KOMPRACHCICE</v>
      </c>
      <c r="E32" s="9">
        <v>4</v>
      </c>
      <c r="F32" s="15">
        <v>9</v>
      </c>
      <c r="G32" s="3" t="str">
        <f t="shared" si="11"/>
        <v>SKF KPR OBORNIKI WLKP.</v>
      </c>
      <c r="I32" s="3" t="str">
        <f t="shared" si="10"/>
        <v>MKS ŻAGIEW DZIERŻONIÓW</v>
      </c>
      <c r="J32" s="9">
        <v>1</v>
      </c>
      <c r="L32" s="12"/>
      <c r="M32" s="12"/>
    </row>
    <row r="33" spans="1:13" ht="11.25" customHeight="1">
      <c r="A33" s="18">
        <v>13</v>
      </c>
      <c r="B33" s="3" t="str">
        <f t="shared" si="8"/>
        <v>ŚKPR ŚWIDNICA</v>
      </c>
      <c r="D33" s="3" t="str">
        <f t="shared" si="9"/>
        <v>MKS ZAGŁĘBIE II LUBIN S.A</v>
      </c>
      <c r="E33" s="9">
        <v>3</v>
      </c>
      <c r="F33" s="15">
        <v>10</v>
      </c>
      <c r="G33" s="3" t="str">
        <f t="shared" si="11"/>
        <v>MKST ASTRA NOWA SÓL</v>
      </c>
      <c r="I33" s="3" t="str">
        <f t="shared" si="10"/>
        <v>ŚKPR ŚWIDNICA</v>
      </c>
      <c r="J33" s="9">
        <v>13</v>
      </c>
      <c r="L33" s="12"/>
      <c r="M33" s="12"/>
    </row>
    <row r="34" spans="1:10" ht="11.25" customHeight="1">
      <c r="A34" s="2">
        <v>1</v>
      </c>
      <c r="B34" s="3" t="str">
        <f t="shared" si="8"/>
        <v>MKS ŻAGIEW DZIERŻONIÓW</v>
      </c>
      <c r="D34" s="3" t="str">
        <f t="shared" si="9"/>
        <v>SPR BÓR OBORNIKI ŚLĄSKIE</v>
      </c>
      <c r="E34" s="9">
        <v>2</v>
      </c>
      <c r="F34" s="19">
        <v>11</v>
      </c>
      <c r="G34" s="3" t="str">
        <f t="shared" si="11"/>
        <v>SSRIR START KONIN</v>
      </c>
      <c r="I34" s="3" t="str">
        <f t="shared" si="10"/>
        <v>WKS ŚLĄSK II WROCŁAW</v>
      </c>
      <c r="J34" s="16">
        <v>12</v>
      </c>
    </row>
    <row r="35" spans="1:10" ht="11.25" customHeight="1">
      <c r="A35" s="2"/>
      <c r="B35" s="6" t="s">
        <v>2</v>
      </c>
      <c r="D35" s="4" t="str">
        <f>T6</f>
        <v>2016-10-08-09</v>
      </c>
      <c r="E35" s="16"/>
      <c r="F35" s="19"/>
      <c r="G35" s="6" t="s">
        <v>9</v>
      </c>
      <c r="I35" s="4" t="str">
        <f>T13</f>
        <v>2016-11-26-27</v>
      </c>
      <c r="J35" s="16"/>
    </row>
    <row r="36" spans="1:13" ht="11.25" customHeight="1">
      <c r="A36" s="18">
        <v>2</v>
      </c>
      <c r="B36" s="3" t="str">
        <f aca="true" t="shared" si="12" ref="B36:B42">INDEX($O$4:$P$17,A36,2)</f>
        <v>SPR BÓR OBORNIKI ŚLĄSKIE</v>
      </c>
      <c r="D36" s="3" t="str">
        <f aca="true" t="shared" si="13" ref="D36:D42">INDEX($O$4:$P$17,E36,2)</f>
        <v>KU AZS Uniwersytetu Zielonogórskiego </v>
      </c>
      <c r="E36" s="9">
        <v>14</v>
      </c>
      <c r="F36" s="15">
        <v>14</v>
      </c>
      <c r="G36" s="3" t="str">
        <f>INDEX($O$4:$P$17,F36,2)</f>
        <v>KU AZS Uniwersytetu Zielonogórskiego </v>
      </c>
      <c r="I36" s="3" t="str">
        <f aca="true" t="shared" si="14" ref="I36:I42">INDEX($O$4:$P$17,J36,2)</f>
        <v>WKS ŚLĄSK II WROCŁAW</v>
      </c>
      <c r="J36" s="9">
        <v>12</v>
      </c>
      <c r="L36" s="12"/>
      <c r="M36" s="12"/>
    </row>
    <row r="37" spans="1:13" ht="11.25" customHeight="1">
      <c r="A37" s="18">
        <v>3</v>
      </c>
      <c r="B37" s="3" t="str">
        <f t="shared" si="12"/>
        <v>MKS ZAGŁĘBIE II LUBIN S.A</v>
      </c>
      <c r="D37" s="3" t="str">
        <f t="shared" si="13"/>
        <v>MKS ŻAGIEW DZIERŻONIÓW</v>
      </c>
      <c r="E37" s="9">
        <v>1</v>
      </c>
      <c r="F37" s="15">
        <v>13</v>
      </c>
      <c r="G37" s="3" t="str">
        <f aca="true" t="shared" si="15" ref="G37:G42">INDEX($O$4:$P$17,F37,2)</f>
        <v>ŚKPR ŚWIDNICA</v>
      </c>
      <c r="I37" s="3" t="str">
        <f t="shared" si="14"/>
        <v>SSRIR START KONIN</v>
      </c>
      <c r="J37" s="9">
        <v>11</v>
      </c>
      <c r="L37" s="12"/>
      <c r="M37" s="12"/>
    </row>
    <row r="38" spans="1:13" ht="11.25" customHeight="1">
      <c r="A38" s="18">
        <v>4</v>
      </c>
      <c r="B38" s="3" t="str">
        <f t="shared" si="12"/>
        <v>LKS OSIR KOMPRACHCICE</v>
      </c>
      <c r="D38" s="3" t="str">
        <f t="shared" si="13"/>
        <v>ŚKPR ŚWIDNICA</v>
      </c>
      <c r="E38" s="9">
        <v>13</v>
      </c>
      <c r="F38" s="15">
        <v>1</v>
      </c>
      <c r="G38" s="3" t="str">
        <f t="shared" si="15"/>
        <v>MKS ŻAGIEW DZIERŻONIÓW</v>
      </c>
      <c r="I38" s="3" t="str">
        <f t="shared" si="14"/>
        <v>MKST ASTRA NOWA SÓL</v>
      </c>
      <c r="J38" s="9">
        <v>10</v>
      </c>
      <c r="L38" s="12"/>
      <c r="M38" s="12"/>
    </row>
    <row r="39" spans="1:13" ht="11.25" customHeight="1">
      <c r="A39" s="18">
        <v>5</v>
      </c>
      <c r="B39" s="3" t="str">
        <f t="shared" si="12"/>
        <v>UKS OLIMP GRODKÓW</v>
      </c>
      <c r="D39" s="3" t="str">
        <f t="shared" si="13"/>
        <v>WKS ŚLĄSK II WROCŁAW</v>
      </c>
      <c r="E39" s="9">
        <v>12</v>
      </c>
      <c r="F39" s="15">
        <v>2</v>
      </c>
      <c r="G39" s="3" t="str">
        <f t="shared" si="15"/>
        <v>SPR BÓR OBORNIKI ŚLĄSKIE</v>
      </c>
      <c r="I39" s="3" t="str">
        <f t="shared" si="14"/>
        <v>SKF KPR OBORNIKI WLKP.</v>
      </c>
      <c r="J39" s="9">
        <v>9</v>
      </c>
      <c r="L39" s="12"/>
      <c r="M39" s="12"/>
    </row>
    <row r="40" spans="1:13" ht="11.25" customHeight="1">
      <c r="A40" s="18">
        <v>6</v>
      </c>
      <c r="B40" s="3" t="str">
        <f t="shared" si="12"/>
        <v>UKS LIDER SWARZĘDZ</v>
      </c>
      <c r="D40" s="3" t="str">
        <f t="shared" si="13"/>
        <v>SSRIR START KONIN</v>
      </c>
      <c r="E40" s="9">
        <v>11</v>
      </c>
      <c r="F40" s="15">
        <v>3</v>
      </c>
      <c r="G40" s="3" t="str">
        <f t="shared" si="15"/>
        <v>MKS ZAGŁĘBIE II LUBIN S.A</v>
      </c>
      <c r="I40" s="3" t="str">
        <f t="shared" si="14"/>
        <v>TS ZEW ŚWIEBODZIN</v>
      </c>
      <c r="J40" s="9">
        <v>8</v>
      </c>
      <c r="L40" s="12"/>
      <c r="M40" s="12"/>
    </row>
    <row r="41" spans="1:13" ht="11.25" customHeight="1">
      <c r="A41" s="18">
        <v>7</v>
      </c>
      <c r="B41" s="3" t="str">
        <f t="shared" si="12"/>
        <v>EUCO-UKS DZIEWIĄTKA LEGNICA</v>
      </c>
      <c r="D41" s="3" t="str">
        <f t="shared" si="13"/>
        <v>MKST ASTRA NOWA SÓL</v>
      </c>
      <c r="E41" s="9">
        <v>10</v>
      </c>
      <c r="F41" s="15">
        <v>4</v>
      </c>
      <c r="G41" s="3" t="str">
        <f t="shared" si="15"/>
        <v>LKS OSIR KOMPRACHCICE</v>
      </c>
      <c r="I41" s="3" t="str">
        <f t="shared" si="14"/>
        <v>EUCO-UKS DZIEWIĄTKA LEGNICA</v>
      </c>
      <c r="J41" s="9">
        <v>7</v>
      </c>
      <c r="L41" s="12"/>
      <c r="M41" s="12"/>
    </row>
    <row r="42" spans="1:10" ht="11.25" customHeight="1">
      <c r="A42" s="2">
        <v>8</v>
      </c>
      <c r="B42" s="3" t="str">
        <f t="shared" si="12"/>
        <v>TS ZEW ŚWIEBODZIN</v>
      </c>
      <c r="D42" s="3" t="str">
        <f t="shared" si="13"/>
        <v>SKF KPR OBORNIKI WLKP.</v>
      </c>
      <c r="E42" s="9">
        <v>9</v>
      </c>
      <c r="F42" s="19">
        <v>5</v>
      </c>
      <c r="G42" s="3" t="str">
        <f t="shared" si="15"/>
        <v>UKS OLIMP GRODKÓW</v>
      </c>
      <c r="I42" s="3" t="str">
        <f t="shared" si="14"/>
        <v>UKS LIDER SWARZĘDZ</v>
      </c>
      <c r="J42" s="16">
        <v>6</v>
      </c>
    </row>
    <row r="43" spans="1:10" ht="11.25" customHeight="1">
      <c r="A43" s="2"/>
      <c r="B43" s="6" t="s">
        <v>3</v>
      </c>
      <c r="D43" s="4" t="str">
        <f>T7</f>
        <v>2016-10-15-16</v>
      </c>
      <c r="E43" s="16"/>
      <c r="F43" s="19"/>
      <c r="G43" s="6" t="s">
        <v>10</v>
      </c>
      <c r="I43" s="4" t="str">
        <f>T14</f>
        <v>2016-12-03-04</v>
      </c>
      <c r="J43" s="16"/>
    </row>
    <row r="44" spans="1:13" ht="11.25" customHeight="1">
      <c r="A44" s="18">
        <v>14</v>
      </c>
      <c r="B44" s="3" t="str">
        <f aca="true" t="shared" si="16" ref="B44:B50">INDEX($O$4:$P$17,A44,2)</f>
        <v>KU AZS Uniwersytetu Zielonogórskiego </v>
      </c>
      <c r="D44" s="3" t="str">
        <f aca="true" t="shared" si="17" ref="D44:D50">INDEX($O$4:$P$17,E44,2)</f>
        <v>SKF KPR OBORNIKI WLKP.</v>
      </c>
      <c r="E44" s="9">
        <v>9</v>
      </c>
      <c r="F44" s="15">
        <v>6</v>
      </c>
      <c r="G44" s="3" t="str">
        <f>INDEX($O$4:$P$17,F44,2)</f>
        <v>UKS LIDER SWARZĘDZ</v>
      </c>
      <c r="I44" s="3" t="str">
        <f aca="true" t="shared" si="18" ref="I44:I50">INDEX($O$4:$P$17,J44,2)</f>
        <v>KU AZS Uniwersytetu Zielonogórskiego </v>
      </c>
      <c r="J44" s="9">
        <v>14</v>
      </c>
      <c r="L44" s="12"/>
      <c r="M44" s="12"/>
    </row>
    <row r="45" spans="1:13" ht="11.25" customHeight="1">
      <c r="A45" s="18">
        <v>10</v>
      </c>
      <c r="B45" s="3" t="str">
        <f t="shared" si="16"/>
        <v>MKST ASTRA NOWA SÓL</v>
      </c>
      <c r="D45" s="3" t="str">
        <f t="shared" si="17"/>
        <v>TS ZEW ŚWIEBODZIN</v>
      </c>
      <c r="E45" s="9">
        <v>8</v>
      </c>
      <c r="F45" s="15">
        <v>7</v>
      </c>
      <c r="G45" s="3" t="str">
        <f aca="true" t="shared" si="19" ref="G45:G50">INDEX($O$4:$P$17,F45,2)</f>
        <v>EUCO-UKS DZIEWIĄTKA LEGNICA</v>
      </c>
      <c r="I45" s="3" t="str">
        <f t="shared" si="18"/>
        <v>UKS OLIMP GRODKÓW</v>
      </c>
      <c r="J45" s="9">
        <v>5</v>
      </c>
      <c r="L45" s="12"/>
      <c r="M45" s="12"/>
    </row>
    <row r="46" spans="1:13" ht="11.25" customHeight="1">
      <c r="A46" s="18">
        <v>11</v>
      </c>
      <c r="B46" s="3" t="str">
        <f t="shared" si="16"/>
        <v>SSRIR START KONIN</v>
      </c>
      <c r="D46" s="3" t="str">
        <f t="shared" si="17"/>
        <v>EUCO-UKS DZIEWIĄTKA LEGNICA</v>
      </c>
      <c r="E46" s="9">
        <v>7</v>
      </c>
      <c r="F46" s="15">
        <v>8</v>
      </c>
      <c r="G46" s="3" t="str">
        <f t="shared" si="19"/>
        <v>TS ZEW ŚWIEBODZIN</v>
      </c>
      <c r="I46" s="3" t="str">
        <f t="shared" si="18"/>
        <v>LKS OSIR KOMPRACHCICE</v>
      </c>
      <c r="J46" s="9">
        <v>4</v>
      </c>
      <c r="L46" s="12"/>
      <c r="M46" s="12"/>
    </row>
    <row r="47" spans="1:13" ht="11.25" customHeight="1">
      <c r="A47" s="18">
        <v>12</v>
      </c>
      <c r="B47" s="3" t="str">
        <f t="shared" si="16"/>
        <v>WKS ŚLĄSK II WROCŁAW</v>
      </c>
      <c r="D47" s="3" t="str">
        <f t="shared" si="17"/>
        <v>UKS LIDER SWARZĘDZ</v>
      </c>
      <c r="E47" s="9">
        <v>6</v>
      </c>
      <c r="F47" s="15">
        <v>9</v>
      </c>
      <c r="G47" s="3" t="str">
        <f t="shared" si="19"/>
        <v>SKF KPR OBORNIKI WLKP.</v>
      </c>
      <c r="I47" s="3" t="str">
        <f t="shared" si="18"/>
        <v>MKS ZAGŁĘBIE II LUBIN S.A</v>
      </c>
      <c r="J47" s="9">
        <v>3</v>
      </c>
      <c r="L47" s="12"/>
      <c r="M47" s="12"/>
    </row>
    <row r="48" spans="1:13" ht="11.25" customHeight="1">
      <c r="A48" s="18">
        <v>13</v>
      </c>
      <c r="B48" s="3" t="str">
        <f t="shared" si="16"/>
        <v>ŚKPR ŚWIDNICA</v>
      </c>
      <c r="D48" s="3" t="str">
        <f t="shared" si="17"/>
        <v>UKS OLIMP GRODKÓW</v>
      </c>
      <c r="E48" s="9">
        <v>5</v>
      </c>
      <c r="F48" s="15">
        <v>10</v>
      </c>
      <c r="G48" s="3" t="str">
        <f t="shared" si="19"/>
        <v>MKST ASTRA NOWA SÓL</v>
      </c>
      <c r="I48" s="3" t="str">
        <f t="shared" si="18"/>
        <v>SPR BÓR OBORNIKI ŚLĄSKIE</v>
      </c>
      <c r="J48" s="9">
        <v>2</v>
      </c>
      <c r="L48" s="12"/>
      <c r="M48" s="12"/>
    </row>
    <row r="49" spans="1:13" ht="11.25" customHeight="1">
      <c r="A49" s="18">
        <v>1</v>
      </c>
      <c r="B49" s="3" t="str">
        <f t="shared" si="16"/>
        <v>MKS ŻAGIEW DZIERŻONIÓW</v>
      </c>
      <c r="D49" s="3" t="str">
        <f t="shared" si="17"/>
        <v>LKS OSIR KOMPRACHCICE</v>
      </c>
      <c r="E49" s="9">
        <v>4</v>
      </c>
      <c r="F49" s="15">
        <v>11</v>
      </c>
      <c r="G49" s="3" t="str">
        <f t="shared" si="19"/>
        <v>SSRIR START KONIN</v>
      </c>
      <c r="I49" s="3" t="str">
        <f t="shared" si="18"/>
        <v>MKS ŻAGIEW DZIERŻONIÓW</v>
      </c>
      <c r="J49" s="9">
        <v>1</v>
      </c>
      <c r="L49" s="12"/>
      <c r="M49" s="12"/>
    </row>
    <row r="50" spans="1:10" ht="11.25" customHeight="1">
      <c r="A50" s="2">
        <v>2</v>
      </c>
      <c r="B50" s="3" t="str">
        <f t="shared" si="16"/>
        <v>SPR BÓR OBORNIKI ŚLĄSKIE</v>
      </c>
      <c r="D50" s="3" t="str">
        <f t="shared" si="17"/>
        <v>MKS ZAGŁĘBIE II LUBIN S.A</v>
      </c>
      <c r="E50" s="9">
        <v>3</v>
      </c>
      <c r="F50" s="19">
        <v>12</v>
      </c>
      <c r="G50" s="3" t="str">
        <f t="shared" si="19"/>
        <v>WKS ŚLĄSK II WROCŁAW</v>
      </c>
      <c r="I50" s="3" t="str">
        <f t="shared" si="18"/>
        <v>ŚKPR ŚWIDNICA</v>
      </c>
      <c r="J50" s="16">
        <v>13</v>
      </c>
    </row>
    <row r="51" spans="1:10" ht="11.25" customHeight="1">
      <c r="A51" s="2"/>
      <c r="B51" s="6" t="s">
        <v>4</v>
      </c>
      <c r="D51" s="4" t="str">
        <f>T8</f>
        <v>2016-10-22-23</v>
      </c>
      <c r="E51" s="16"/>
      <c r="F51" s="19"/>
      <c r="G51" s="6" t="s">
        <v>14</v>
      </c>
      <c r="I51" s="4" t="str">
        <f>T15</f>
        <v>2016-12-10-11</v>
      </c>
      <c r="J51" s="16"/>
    </row>
    <row r="52" spans="1:13" ht="11.25" customHeight="1">
      <c r="A52" s="18">
        <v>3</v>
      </c>
      <c r="B52" s="3" t="str">
        <f aca="true" t="shared" si="20" ref="B52:B58">INDEX($O$4:$P$17,A52,2)</f>
        <v>MKS ZAGŁĘBIE II LUBIN S.A</v>
      </c>
      <c r="D52" s="3" t="str">
        <f aca="true" t="shared" si="21" ref="D52:D58">INDEX($O$4:$P$17,E52,2)</f>
        <v>KU AZS Uniwersytetu Zielonogórskiego </v>
      </c>
      <c r="E52" s="9">
        <v>14</v>
      </c>
      <c r="F52" s="15">
        <v>14</v>
      </c>
      <c r="G52" s="3" t="str">
        <f>INDEX($O$4:$P$17,F52,2)</f>
        <v>KU AZS Uniwersytetu Zielonogórskiego </v>
      </c>
      <c r="I52" s="3" t="str">
        <f aca="true" t="shared" si="22" ref="I52:I58">INDEX($O$4:$P$17,J52,2)</f>
        <v>ŚKPR ŚWIDNICA</v>
      </c>
      <c r="J52" s="9">
        <v>13</v>
      </c>
      <c r="L52" s="12"/>
      <c r="M52" s="12"/>
    </row>
    <row r="53" spans="1:13" ht="11.25" customHeight="1">
      <c r="A53" s="18">
        <v>4</v>
      </c>
      <c r="B53" s="3" t="str">
        <f t="shared" si="20"/>
        <v>LKS OSIR KOMPRACHCICE</v>
      </c>
      <c r="D53" s="3" t="str">
        <f t="shared" si="21"/>
        <v>SPR BÓR OBORNIKI ŚLĄSKIE</v>
      </c>
      <c r="E53" s="9">
        <v>2</v>
      </c>
      <c r="F53" s="15">
        <v>1</v>
      </c>
      <c r="G53" s="3" t="str">
        <f aca="true" t="shared" si="23" ref="G53:G58">INDEX($O$4:$P$17,F53,2)</f>
        <v>MKS ŻAGIEW DZIERŻONIÓW</v>
      </c>
      <c r="I53" s="3" t="str">
        <f t="shared" si="22"/>
        <v>WKS ŚLĄSK II WROCŁAW</v>
      </c>
      <c r="J53" s="9">
        <v>12</v>
      </c>
      <c r="L53" s="12"/>
      <c r="M53" s="12"/>
    </row>
    <row r="54" spans="1:13" ht="11.25" customHeight="1">
      <c r="A54" s="18">
        <v>5</v>
      </c>
      <c r="B54" s="3" t="str">
        <f t="shared" si="20"/>
        <v>UKS OLIMP GRODKÓW</v>
      </c>
      <c r="D54" s="3" t="str">
        <f t="shared" si="21"/>
        <v>MKS ŻAGIEW DZIERŻONIÓW</v>
      </c>
      <c r="E54" s="9">
        <v>1</v>
      </c>
      <c r="F54" s="15">
        <v>2</v>
      </c>
      <c r="G54" s="3" t="str">
        <f t="shared" si="23"/>
        <v>SPR BÓR OBORNIKI ŚLĄSKIE</v>
      </c>
      <c r="I54" s="3" t="str">
        <f t="shared" si="22"/>
        <v>SSRIR START KONIN</v>
      </c>
      <c r="J54" s="9">
        <v>11</v>
      </c>
      <c r="L54" s="12"/>
      <c r="M54" s="12"/>
    </row>
    <row r="55" spans="1:13" ht="11.25" customHeight="1">
      <c r="A55" s="18">
        <v>6</v>
      </c>
      <c r="B55" s="3" t="str">
        <f t="shared" si="20"/>
        <v>UKS LIDER SWARZĘDZ</v>
      </c>
      <c r="D55" s="3" t="str">
        <f t="shared" si="21"/>
        <v>ŚKPR ŚWIDNICA</v>
      </c>
      <c r="E55" s="9">
        <v>13</v>
      </c>
      <c r="F55" s="15">
        <v>3</v>
      </c>
      <c r="G55" s="3" t="str">
        <f t="shared" si="23"/>
        <v>MKS ZAGŁĘBIE II LUBIN S.A</v>
      </c>
      <c r="I55" s="3" t="str">
        <f t="shared" si="22"/>
        <v>MKST ASTRA NOWA SÓL</v>
      </c>
      <c r="J55" s="9">
        <v>10</v>
      </c>
      <c r="L55" s="12"/>
      <c r="M55" s="12"/>
    </row>
    <row r="56" spans="1:13" ht="11.25" customHeight="1">
      <c r="A56" s="18">
        <v>7</v>
      </c>
      <c r="B56" s="3" t="str">
        <f t="shared" si="20"/>
        <v>EUCO-UKS DZIEWIĄTKA LEGNICA</v>
      </c>
      <c r="D56" s="3" t="str">
        <f t="shared" si="21"/>
        <v>WKS ŚLĄSK II WROCŁAW</v>
      </c>
      <c r="E56" s="9">
        <v>12</v>
      </c>
      <c r="F56" s="15">
        <v>4</v>
      </c>
      <c r="G56" s="3" t="str">
        <f t="shared" si="23"/>
        <v>LKS OSIR KOMPRACHCICE</v>
      </c>
      <c r="I56" s="3" t="str">
        <f t="shared" si="22"/>
        <v>SKF KPR OBORNIKI WLKP.</v>
      </c>
      <c r="J56" s="9">
        <v>9</v>
      </c>
      <c r="L56" s="12"/>
      <c r="M56" s="12"/>
    </row>
    <row r="57" spans="1:13" ht="11.25" customHeight="1">
      <c r="A57" s="18">
        <v>8</v>
      </c>
      <c r="B57" s="3" t="str">
        <f t="shared" si="20"/>
        <v>TS ZEW ŚWIEBODZIN</v>
      </c>
      <c r="D57" s="3" t="str">
        <f t="shared" si="21"/>
        <v>SSRIR START KONIN</v>
      </c>
      <c r="E57" s="9">
        <v>11</v>
      </c>
      <c r="F57" s="15">
        <v>5</v>
      </c>
      <c r="G57" s="3" t="str">
        <f t="shared" si="23"/>
        <v>UKS OLIMP GRODKÓW</v>
      </c>
      <c r="I57" s="3" t="str">
        <f t="shared" si="22"/>
        <v>TS ZEW ŚWIEBODZIN</v>
      </c>
      <c r="J57" s="9">
        <v>8</v>
      </c>
      <c r="L57" s="12"/>
      <c r="M57" s="12"/>
    </row>
    <row r="58" spans="1:10" ht="11.25" customHeight="1">
      <c r="A58" s="2">
        <v>9</v>
      </c>
      <c r="B58" s="3" t="str">
        <f t="shared" si="20"/>
        <v>SKF KPR OBORNIKI WLKP.</v>
      </c>
      <c r="D58" s="3" t="str">
        <f t="shared" si="21"/>
        <v>MKST ASTRA NOWA SÓL</v>
      </c>
      <c r="E58" s="9">
        <v>10</v>
      </c>
      <c r="F58" s="19">
        <v>6</v>
      </c>
      <c r="G58" s="3" t="str">
        <f t="shared" si="23"/>
        <v>UKS LIDER SWARZĘDZ</v>
      </c>
      <c r="I58" s="3" t="str">
        <f t="shared" si="22"/>
        <v>EUCO-UKS DZIEWIĄTKA LEGNICA</v>
      </c>
      <c r="J58" s="16">
        <v>7</v>
      </c>
    </row>
    <row r="59" spans="1:10" ht="11.25" customHeight="1">
      <c r="A59" s="2"/>
      <c r="B59" s="6" t="s">
        <v>5</v>
      </c>
      <c r="D59" s="4" t="str">
        <f>T9</f>
        <v>2016-1029-30</v>
      </c>
      <c r="E59" s="16"/>
      <c r="F59" s="19"/>
      <c r="G59" s="6" t="s">
        <v>15</v>
      </c>
      <c r="I59" s="4" t="str">
        <f>T16</f>
        <v>2016-12-17-18</v>
      </c>
      <c r="J59" s="16"/>
    </row>
    <row r="60" spans="1:13" ht="11.25" customHeight="1">
      <c r="A60" s="18">
        <v>14</v>
      </c>
      <c r="B60" s="3" t="str">
        <f aca="true" t="shared" si="24" ref="B60:B66">INDEX($O$4:$P$17,A60,2)</f>
        <v>KU AZS Uniwersytetu Zielonogórskiego </v>
      </c>
      <c r="D60" s="3" t="str">
        <f aca="true" t="shared" si="25" ref="D60:D66">INDEX($O$4:$P$17,E60,2)</f>
        <v>MKST ASTRA NOWA SÓL</v>
      </c>
      <c r="E60" s="9">
        <v>10</v>
      </c>
      <c r="F60" s="15">
        <v>7</v>
      </c>
      <c r="G60" s="3" t="str">
        <f>INDEX($O$4:$P$17,F60,2)</f>
        <v>EUCO-UKS DZIEWIĄTKA LEGNICA</v>
      </c>
      <c r="I60" s="3" t="str">
        <f aca="true" t="shared" si="26" ref="I60:I66">INDEX($O$4:$P$17,J60,2)</f>
        <v>KU AZS Uniwersytetu Zielonogórskiego </v>
      </c>
      <c r="J60" s="9">
        <v>14</v>
      </c>
      <c r="L60" s="12"/>
      <c r="M60" s="12"/>
    </row>
    <row r="61" spans="1:13" ht="11.25" customHeight="1">
      <c r="A61" s="18">
        <v>11</v>
      </c>
      <c r="B61" s="3" t="str">
        <f t="shared" si="24"/>
        <v>SSRIR START KONIN</v>
      </c>
      <c r="D61" s="3" t="str">
        <f t="shared" si="25"/>
        <v>SKF KPR OBORNIKI WLKP.</v>
      </c>
      <c r="E61" s="9">
        <v>9</v>
      </c>
      <c r="F61" s="15">
        <v>8</v>
      </c>
      <c r="G61" s="3" t="str">
        <f aca="true" t="shared" si="27" ref="G61:G66">INDEX($O$4:$P$17,F61,2)</f>
        <v>TS ZEW ŚWIEBODZIN</v>
      </c>
      <c r="I61" s="3" t="str">
        <f t="shared" si="26"/>
        <v>UKS LIDER SWARZĘDZ</v>
      </c>
      <c r="J61" s="9">
        <v>6</v>
      </c>
      <c r="L61" s="12"/>
      <c r="M61" s="12"/>
    </row>
    <row r="62" spans="1:13" ht="11.25" customHeight="1">
      <c r="A62" s="18">
        <v>12</v>
      </c>
      <c r="B62" s="3" t="str">
        <f t="shared" si="24"/>
        <v>WKS ŚLĄSK II WROCŁAW</v>
      </c>
      <c r="D62" s="3" t="str">
        <f t="shared" si="25"/>
        <v>TS ZEW ŚWIEBODZIN</v>
      </c>
      <c r="E62" s="9">
        <v>8</v>
      </c>
      <c r="F62" s="15">
        <v>9</v>
      </c>
      <c r="G62" s="3" t="str">
        <f t="shared" si="27"/>
        <v>SKF KPR OBORNIKI WLKP.</v>
      </c>
      <c r="I62" s="3" t="str">
        <f t="shared" si="26"/>
        <v>UKS OLIMP GRODKÓW</v>
      </c>
      <c r="J62" s="9">
        <v>5</v>
      </c>
      <c r="L62" s="12"/>
      <c r="M62" s="12"/>
    </row>
    <row r="63" spans="1:13" ht="11.25" customHeight="1">
      <c r="A63" s="18">
        <v>13</v>
      </c>
      <c r="B63" s="3" t="str">
        <f t="shared" si="24"/>
        <v>ŚKPR ŚWIDNICA</v>
      </c>
      <c r="D63" s="3" t="str">
        <f t="shared" si="25"/>
        <v>EUCO-UKS DZIEWIĄTKA LEGNICA</v>
      </c>
      <c r="E63" s="9">
        <v>7</v>
      </c>
      <c r="F63" s="15">
        <v>10</v>
      </c>
      <c r="G63" s="3" t="str">
        <f t="shared" si="27"/>
        <v>MKST ASTRA NOWA SÓL</v>
      </c>
      <c r="I63" s="3" t="str">
        <f t="shared" si="26"/>
        <v>LKS OSIR KOMPRACHCICE</v>
      </c>
      <c r="J63" s="9">
        <v>4</v>
      </c>
      <c r="L63" s="12"/>
      <c r="M63" s="12"/>
    </row>
    <row r="64" spans="1:13" ht="11.25" customHeight="1">
      <c r="A64" s="18">
        <v>1</v>
      </c>
      <c r="B64" s="3" t="str">
        <f t="shared" si="24"/>
        <v>MKS ŻAGIEW DZIERŻONIÓW</v>
      </c>
      <c r="D64" s="3" t="str">
        <f t="shared" si="25"/>
        <v>UKS LIDER SWARZĘDZ</v>
      </c>
      <c r="E64" s="9">
        <v>6</v>
      </c>
      <c r="F64" s="15">
        <v>11</v>
      </c>
      <c r="G64" s="3" t="str">
        <f t="shared" si="27"/>
        <v>SSRIR START KONIN</v>
      </c>
      <c r="I64" s="3" t="str">
        <f t="shared" si="26"/>
        <v>MKS ZAGŁĘBIE II LUBIN S.A</v>
      </c>
      <c r="J64" s="9">
        <v>3</v>
      </c>
      <c r="L64" s="12"/>
      <c r="M64" s="12"/>
    </row>
    <row r="65" spans="1:13" ht="11.25" customHeight="1">
      <c r="A65" s="18">
        <v>2</v>
      </c>
      <c r="B65" s="3" t="str">
        <f t="shared" si="24"/>
        <v>SPR BÓR OBORNIKI ŚLĄSKIE</v>
      </c>
      <c r="D65" s="3" t="str">
        <f t="shared" si="25"/>
        <v>UKS OLIMP GRODKÓW</v>
      </c>
      <c r="E65" s="9">
        <v>5</v>
      </c>
      <c r="F65" s="15">
        <v>12</v>
      </c>
      <c r="G65" s="3" t="str">
        <f t="shared" si="27"/>
        <v>WKS ŚLĄSK II WROCŁAW</v>
      </c>
      <c r="I65" s="3" t="str">
        <f t="shared" si="26"/>
        <v>SPR BÓR OBORNIKI ŚLĄSKIE</v>
      </c>
      <c r="J65" s="9">
        <v>2</v>
      </c>
      <c r="L65" s="12"/>
      <c r="M65" s="12"/>
    </row>
    <row r="66" spans="1:10" ht="11.25" customHeight="1">
      <c r="A66" s="2">
        <v>3</v>
      </c>
      <c r="B66" s="3" t="str">
        <f t="shared" si="24"/>
        <v>MKS ZAGŁĘBIE II LUBIN S.A</v>
      </c>
      <c r="D66" s="3" t="str">
        <f t="shared" si="25"/>
        <v>LKS OSIR KOMPRACHCICE</v>
      </c>
      <c r="E66" s="9">
        <v>4</v>
      </c>
      <c r="F66" s="19">
        <v>13</v>
      </c>
      <c r="G66" s="3" t="str">
        <f t="shared" si="27"/>
        <v>ŚKPR ŚWIDNICA</v>
      </c>
      <c r="I66" s="3" t="str">
        <f t="shared" si="26"/>
        <v>MKS ŻAGIEW DZIERŻONIÓW</v>
      </c>
      <c r="J66" s="16">
        <v>1</v>
      </c>
    </row>
    <row r="67" spans="1:9" ht="15">
      <c r="A67" s="36" t="s">
        <v>13</v>
      </c>
      <c r="B67" s="36"/>
      <c r="C67" s="36"/>
      <c r="D67" s="36"/>
      <c r="E67" s="36"/>
      <c r="F67" s="36"/>
      <c r="G67" s="36"/>
      <c r="H67" s="36"/>
      <c r="I67" s="36"/>
    </row>
    <row r="68" spans="2:9" ht="11.25" customHeight="1">
      <c r="B68" s="6" t="s">
        <v>16</v>
      </c>
      <c r="C68" s="20"/>
      <c r="D68" s="4" t="str">
        <f aca="true" t="shared" si="28" ref="D68:D73">T17</f>
        <v>2017-01-21-22</v>
      </c>
      <c r="E68" s="5"/>
      <c r="F68" s="5"/>
      <c r="G68" s="6" t="s">
        <v>22</v>
      </c>
      <c r="H68" s="20"/>
      <c r="I68" s="4" t="str">
        <f aca="true" t="shared" si="29" ref="I68:I74">T23</f>
        <v>2017-03-11-12</v>
      </c>
    </row>
    <row r="69" spans="2:9" ht="11.25" customHeight="1">
      <c r="B69" s="6" t="s">
        <v>17</v>
      </c>
      <c r="C69" s="20"/>
      <c r="D69" s="4" t="str">
        <f t="shared" si="28"/>
        <v>2017-01-28-29</v>
      </c>
      <c r="E69" s="5"/>
      <c r="F69" s="5"/>
      <c r="G69" s="6" t="s">
        <v>23</v>
      </c>
      <c r="H69" s="20"/>
      <c r="I69" s="4" t="str">
        <f t="shared" si="29"/>
        <v>2017-03-18-19</v>
      </c>
    </row>
    <row r="70" spans="2:9" ht="11.25" customHeight="1">
      <c r="B70" s="6" t="s">
        <v>18</v>
      </c>
      <c r="C70" s="20"/>
      <c r="D70" s="4" t="str">
        <f t="shared" si="28"/>
        <v>2017-02-11-12</v>
      </c>
      <c r="E70" s="5"/>
      <c r="F70" s="5"/>
      <c r="G70" s="6" t="s">
        <v>24</v>
      </c>
      <c r="H70" s="5"/>
      <c r="I70" s="4" t="str">
        <f t="shared" si="29"/>
        <v>2017-03-25-26</v>
      </c>
    </row>
    <row r="71" spans="2:9" ht="11.25" customHeight="1">
      <c r="B71" s="6" t="s">
        <v>19</v>
      </c>
      <c r="C71" s="20"/>
      <c r="D71" s="4" t="str">
        <f t="shared" si="28"/>
        <v>2017-02-18-19</v>
      </c>
      <c r="E71" s="5"/>
      <c r="F71" s="5"/>
      <c r="G71" s="6" t="s">
        <v>26</v>
      </c>
      <c r="H71" s="5"/>
      <c r="I71" s="4" t="str">
        <f t="shared" si="29"/>
        <v>2017-04-01-02</v>
      </c>
    </row>
    <row r="72" spans="2:9" ht="11.25" customHeight="1">
      <c r="B72" s="6" t="s">
        <v>20</v>
      </c>
      <c r="C72" s="20"/>
      <c r="D72" s="4" t="str">
        <f t="shared" si="28"/>
        <v>2017-02-25-26</v>
      </c>
      <c r="E72" s="5"/>
      <c r="F72" s="5"/>
      <c r="G72" s="6" t="s">
        <v>27</v>
      </c>
      <c r="H72" s="5"/>
      <c r="I72" s="4" t="str">
        <f t="shared" si="29"/>
        <v>2017-04-08-09</v>
      </c>
    </row>
    <row r="73" spans="2:9" ht="11.25" customHeight="1">
      <c r="B73" s="6" t="s">
        <v>21</v>
      </c>
      <c r="C73" s="20"/>
      <c r="D73" s="4" t="str">
        <f t="shared" si="28"/>
        <v>2017-03-04-05</v>
      </c>
      <c r="E73" s="5"/>
      <c r="F73" s="5"/>
      <c r="G73" s="6" t="s">
        <v>28</v>
      </c>
      <c r="H73" s="5"/>
      <c r="I73" s="4" t="str">
        <f t="shared" si="29"/>
        <v>2017-04-22-23</v>
      </c>
    </row>
    <row r="74" spans="1:9" ht="11.25" customHeight="1">
      <c r="A74" s="27"/>
      <c r="B74" s="27"/>
      <c r="C74" s="27"/>
      <c r="D74" s="27"/>
      <c r="E74" s="27"/>
      <c r="F74" s="5"/>
      <c r="G74" s="6" t="s">
        <v>29</v>
      </c>
      <c r="H74" s="5"/>
      <c r="I74" s="4" t="str">
        <f t="shared" si="29"/>
        <v>2017-04-29-30</v>
      </c>
    </row>
    <row r="75" spans="1:9" ht="18">
      <c r="A75" s="32" t="str">
        <f>A1</f>
        <v>LOSOWANIE ROZGRYWEK 14 zespołów- sezon 2016/2017</v>
      </c>
      <c r="B75" s="32"/>
      <c r="C75" s="32"/>
      <c r="D75" s="32"/>
      <c r="E75" s="32"/>
      <c r="F75" s="32"/>
      <c r="G75" s="32"/>
      <c r="H75" s="32"/>
      <c r="I75" s="32"/>
    </row>
    <row r="76" spans="1:9" ht="11.25">
      <c r="A76" s="35" t="str">
        <f>A67</f>
        <v>Runda rewanżowa:</v>
      </c>
      <c r="B76" s="35"/>
      <c r="C76" s="35"/>
      <c r="D76" s="35"/>
      <c r="E76" s="35"/>
      <c r="F76" s="35"/>
      <c r="G76" s="35"/>
      <c r="H76" s="35"/>
      <c r="I76" s="35"/>
    </row>
    <row r="77" spans="2:18" ht="11.25">
      <c r="B77" s="6" t="str">
        <f>B68</f>
        <v>14 kolejka</v>
      </c>
      <c r="C77" s="5"/>
      <c r="D77" s="4" t="str">
        <f>D68</f>
        <v>2017-01-21-22</v>
      </c>
      <c r="G77" s="6" t="str">
        <f>G68</f>
        <v>20 kolejka</v>
      </c>
      <c r="H77" s="5"/>
      <c r="I77" s="4" t="str">
        <f>I68</f>
        <v>2017-03-11-12</v>
      </c>
      <c r="Q77" s="5"/>
      <c r="R77" s="4"/>
    </row>
    <row r="78" spans="1:9" ht="11.25">
      <c r="A78" s="21"/>
      <c r="B78" s="22" t="str">
        <f>D20</f>
        <v>KU AZS Uniwersytetu Zielonogórskiego </v>
      </c>
      <c r="C78" s="23"/>
      <c r="D78" s="24" t="str">
        <f>B20</f>
        <v>MKS ŻAGIEW DZIERŻONIÓW</v>
      </c>
      <c r="E78" s="1"/>
      <c r="F78" s="21"/>
      <c r="G78" s="22" t="str">
        <f>I11</f>
        <v>KU AZS Uniwersytetu Zielonogórskiego </v>
      </c>
      <c r="H78" s="23"/>
      <c r="I78" s="24" t="str">
        <f>G11</f>
        <v>LKS OSIR KOMPRACHCICE</v>
      </c>
    </row>
    <row r="79" spans="1:9" ht="11.25">
      <c r="A79" s="21"/>
      <c r="B79" s="22" t="str">
        <f aca="true" t="shared" si="30" ref="B79:B84">D21</f>
        <v>ŚKPR ŚWIDNICA</v>
      </c>
      <c r="C79" s="23"/>
      <c r="D79" s="24" t="str">
        <f aca="true" t="shared" si="31" ref="D79:D84">B21</f>
        <v>SPR BÓR OBORNIKI ŚLĄSKIE</v>
      </c>
      <c r="E79" s="1"/>
      <c r="F79" s="21"/>
      <c r="G79" s="22" t="str">
        <f aca="true" t="shared" si="32" ref="G79:G84">I12</f>
        <v>MKS ZAGŁĘBIE II LUBIN S.A</v>
      </c>
      <c r="H79" s="25"/>
      <c r="I79" s="24" t="str">
        <f aca="true" t="shared" si="33" ref="I79:I84">G12</f>
        <v>UKS OLIMP GRODKÓW</v>
      </c>
    </row>
    <row r="80" spans="1:9" ht="11.25">
      <c r="A80" s="21"/>
      <c r="B80" s="22" t="str">
        <f t="shared" si="30"/>
        <v>WKS ŚLĄSK II WROCŁAW</v>
      </c>
      <c r="C80" s="23"/>
      <c r="D80" s="24" t="str">
        <f t="shared" si="31"/>
        <v>MKS ZAGŁĘBIE II LUBIN S.A</v>
      </c>
      <c r="E80" s="1"/>
      <c r="F80" s="21"/>
      <c r="G80" s="22" t="str">
        <f t="shared" si="32"/>
        <v>SPR BÓR OBORNIKI ŚLĄSKIE</v>
      </c>
      <c r="H80" s="23"/>
      <c r="I80" s="24" t="str">
        <f t="shared" si="33"/>
        <v>UKS LIDER SWARZĘDZ</v>
      </c>
    </row>
    <row r="81" spans="1:9" ht="11.25">
      <c r="A81" s="21"/>
      <c r="B81" s="22" t="str">
        <f t="shared" si="30"/>
        <v>SSRIR START KONIN</v>
      </c>
      <c r="C81" s="23"/>
      <c r="D81" s="24" t="str">
        <f t="shared" si="31"/>
        <v>LKS OSIR KOMPRACHCICE</v>
      </c>
      <c r="E81" s="1"/>
      <c r="F81" s="21"/>
      <c r="G81" s="22" t="str">
        <f t="shared" si="32"/>
        <v>MKS ŻAGIEW DZIERŻONIÓW</v>
      </c>
      <c r="H81" s="23"/>
      <c r="I81" s="24" t="str">
        <f t="shared" si="33"/>
        <v>EUCO-UKS DZIEWIĄTKA LEGNICA</v>
      </c>
    </row>
    <row r="82" spans="1:9" ht="11.25">
      <c r="A82" s="21"/>
      <c r="B82" s="22" t="str">
        <f t="shared" si="30"/>
        <v>MKST ASTRA NOWA SÓL</v>
      </c>
      <c r="C82" s="23"/>
      <c r="D82" s="24" t="str">
        <f t="shared" si="31"/>
        <v>UKS OLIMP GRODKÓW</v>
      </c>
      <c r="E82" s="1"/>
      <c r="F82" s="21"/>
      <c r="G82" s="22" t="str">
        <f t="shared" si="32"/>
        <v>ŚKPR ŚWIDNICA</v>
      </c>
      <c r="H82" s="23"/>
      <c r="I82" s="24" t="str">
        <f t="shared" si="33"/>
        <v>TS ZEW ŚWIEBODZIN</v>
      </c>
    </row>
    <row r="83" spans="1:9" ht="11.25">
      <c r="A83" s="21"/>
      <c r="B83" s="22" t="str">
        <f t="shared" si="30"/>
        <v>SKF KPR OBORNIKI WLKP.</v>
      </c>
      <c r="C83" s="23"/>
      <c r="D83" s="24" t="str">
        <f t="shared" si="31"/>
        <v>UKS LIDER SWARZĘDZ</v>
      </c>
      <c r="E83" s="1"/>
      <c r="F83" s="21"/>
      <c r="G83" s="22" t="str">
        <f t="shared" si="32"/>
        <v>WKS ŚLĄSK II WROCŁAW</v>
      </c>
      <c r="H83" s="23"/>
      <c r="I83" s="24" t="str">
        <f t="shared" si="33"/>
        <v>SKF KPR OBORNIKI WLKP.</v>
      </c>
    </row>
    <row r="84" spans="1:9" ht="11.25">
      <c r="A84" s="21"/>
      <c r="B84" s="22" t="str">
        <f t="shared" si="30"/>
        <v>TS ZEW ŚWIEBODZIN</v>
      </c>
      <c r="C84" s="23"/>
      <c r="D84" s="24" t="str">
        <f t="shared" si="31"/>
        <v>EUCO-UKS DZIEWIĄTKA LEGNICA</v>
      </c>
      <c r="E84" s="1"/>
      <c r="G84" s="3" t="str">
        <f t="shared" si="32"/>
        <v>SSRIR START KONIN</v>
      </c>
      <c r="I84" s="3" t="str">
        <f t="shared" si="33"/>
        <v>MKST ASTRA NOWA SÓL</v>
      </c>
    </row>
    <row r="85" spans="2:9" ht="11.25">
      <c r="B85" s="6" t="str">
        <f>B69</f>
        <v>15 kolejka</v>
      </c>
      <c r="C85" s="5"/>
      <c r="D85" s="4" t="str">
        <f>D69</f>
        <v>2017-01-28-29</v>
      </c>
      <c r="E85" s="1"/>
      <c r="G85" s="6" t="str">
        <f>G69</f>
        <v>21 kolejka</v>
      </c>
      <c r="H85" s="6"/>
      <c r="I85" s="4" t="str">
        <f>I69</f>
        <v>2017-03-18-19</v>
      </c>
    </row>
    <row r="86" spans="1:9" ht="11.25">
      <c r="A86" s="21"/>
      <c r="B86" s="3" t="str">
        <f>D28</f>
        <v>TS ZEW ŚWIEBODZIN</v>
      </c>
      <c r="C86" s="23"/>
      <c r="D86" s="3" t="str">
        <f>B28</f>
        <v>KU AZS Uniwersytetu Zielonogórskiego </v>
      </c>
      <c r="E86" s="1"/>
      <c r="F86" s="21"/>
      <c r="G86" s="22" t="str">
        <f>I20</f>
        <v>SSRIR START KONIN</v>
      </c>
      <c r="H86" s="23"/>
      <c r="I86" s="24" t="str">
        <f>G20</f>
        <v>KU AZS Uniwersytetu Zielonogórskiego </v>
      </c>
    </row>
    <row r="87" spans="1:9" ht="11.25">
      <c r="A87" s="21"/>
      <c r="B87" s="3" t="str">
        <f aca="true" t="shared" si="34" ref="B87:B92">D29</f>
        <v>EUCO-UKS DZIEWIĄTKA LEGNICA</v>
      </c>
      <c r="C87" s="23"/>
      <c r="D87" s="3" t="str">
        <f aca="true" t="shared" si="35" ref="D87:D92">B29</f>
        <v>SKF KPR OBORNIKI WLKP.</v>
      </c>
      <c r="E87" s="1"/>
      <c r="F87" s="21"/>
      <c r="G87" s="22" t="str">
        <f aca="true" t="shared" si="36" ref="G87:G92">I21</f>
        <v>MKST ASTRA NOWA SÓL</v>
      </c>
      <c r="H87" s="25"/>
      <c r="I87" s="24" t="str">
        <f aca="true" t="shared" si="37" ref="I87:I92">G21</f>
        <v>WKS ŚLĄSK II WROCŁAW</v>
      </c>
    </row>
    <row r="88" spans="1:9" ht="11.25">
      <c r="A88" s="21"/>
      <c r="B88" s="3" t="str">
        <f t="shared" si="34"/>
        <v>UKS LIDER SWARZĘDZ</v>
      </c>
      <c r="C88" s="23"/>
      <c r="D88" s="3" t="str">
        <f t="shared" si="35"/>
        <v>MKST ASTRA NOWA SÓL</v>
      </c>
      <c r="E88" s="1"/>
      <c r="F88" s="21"/>
      <c r="G88" s="22" t="str">
        <f t="shared" si="36"/>
        <v>SKF KPR OBORNIKI WLKP.</v>
      </c>
      <c r="H88" s="23"/>
      <c r="I88" s="24" t="str">
        <f t="shared" si="37"/>
        <v>ŚKPR ŚWIDNICA</v>
      </c>
    </row>
    <row r="89" spans="1:9" ht="11.25">
      <c r="A89" s="21"/>
      <c r="B89" s="3" t="str">
        <f t="shared" si="34"/>
        <v>UKS OLIMP GRODKÓW</v>
      </c>
      <c r="C89" s="23"/>
      <c r="D89" s="3" t="str">
        <f t="shared" si="35"/>
        <v>SSRIR START KONIN</v>
      </c>
      <c r="E89" s="1"/>
      <c r="F89" s="21"/>
      <c r="G89" s="22" t="str">
        <f t="shared" si="36"/>
        <v>TS ZEW ŚWIEBODZIN</v>
      </c>
      <c r="H89" s="23"/>
      <c r="I89" s="24" t="str">
        <f t="shared" si="37"/>
        <v>MKS ŻAGIEW DZIERŻONIÓW</v>
      </c>
    </row>
    <row r="90" spans="1:9" ht="11.25">
      <c r="A90" s="21"/>
      <c r="B90" s="3" t="str">
        <f t="shared" si="34"/>
        <v>LKS OSIR KOMPRACHCICE</v>
      </c>
      <c r="C90" s="23"/>
      <c r="D90" s="3" t="str">
        <f t="shared" si="35"/>
        <v>WKS ŚLĄSK II WROCŁAW</v>
      </c>
      <c r="E90" s="1"/>
      <c r="F90" s="21"/>
      <c r="G90" s="22" t="str">
        <f t="shared" si="36"/>
        <v>EUCO-UKS DZIEWIĄTKA LEGNICA</v>
      </c>
      <c r="H90" s="23"/>
      <c r="I90" s="24" t="str">
        <f t="shared" si="37"/>
        <v>SPR BÓR OBORNIKI ŚLĄSKIE</v>
      </c>
    </row>
    <row r="91" spans="1:9" ht="11.25">
      <c r="A91" s="21"/>
      <c r="B91" s="3" t="str">
        <f t="shared" si="34"/>
        <v>MKS ZAGŁĘBIE II LUBIN S.A</v>
      </c>
      <c r="C91" s="23"/>
      <c r="D91" s="3" t="str">
        <f t="shared" si="35"/>
        <v>ŚKPR ŚWIDNICA</v>
      </c>
      <c r="E91" s="1"/>
      <c r="F91" s="21"/>
      <c r="G91" s="22" t="str">
        <f t="shared" si="36"/>
        <v>UKS LIDER SWARZĘDZ</v>
      </c>
      <c r="H91" s="23"/>
      <c r="I91" s="24" t="str">
        <f t="shared" si="37"/>
        <v>MKS ZAGŁĘBIE II LUBIN S.A</v>
      </c>
    </row>
    <row r="92" spans="2:9" ht="11.25">
      <c r="B92" s="3" t="str">
        <f t="shared" si="34"/>
        <v>SPR BÓR OBORNIKI ŚLĄSKIE</v>
      </c>
      <c r="C92" s="23"/>
      <c r="D92" s="3" t="str">
        <f t="shared" si="35"/>
        <v>MKS ŻAGIEW DZIERŻONIÓW</v>
      </c>
      <c r="E92" s="1"/>
      <c r="F92" s="21"/>
      <c r="G92" s="22" t="str">
        <f t="shared" si="36"/>
        <v>UKS OLIMP GRODKÓW</v>
      </c>
      <c r="H92" s="23"/>
      <c r="I92" s="24" t="str">
        <f t="shared" si="37"/>
        <v>LKS OSIR KOMPRACHCICE</v>
      </c>
    </row>
    <row r="93" spans="2:9" ht="11.25">
      <c r="B93" s="6" t="str">
        <f>B70</f>
        <v>16 kolejka</v>
      </c>
      <c r="C93" s="5"/>
      <c r="D93" s="4" t="str">
        <f>D70</f>
        <v>2017-02-11-12</v>
      </c>
      <c r="E93" s="1"/>
      <c r="G93" s="6" t="str">
        <f>G70</f>
        <v>22 kolejka</v>
      </c>
      <c r="H93" s="6"/>
      <c r="I93" s="4" t="str">
        <f>I70</f>
        <v>2017-03-25-26</v>
      </c>
    </row>
    <row r="94" spans="1:9" ht="11.25">
      <c r="A94" s="21"/>
      <c r="B94" s="3" t="str">
        <f>D36</f>
        <v>KU AZS Uniwersytetu Zielonogórskiego </v>
      </c>
      <c r="C94" s="23"/>
      <c r="D94" s="3" t="str">
        <f>B36</f>
        <v>SPR BÓR OBORNIKI ŚLĄSKIE</v>
      </c>
      <c r="E94" s="1"/>
      <c r="F94" s="21"/>
      <c r="G94" s="22" t="str">
        <f>I28</f>
        <v>KU AZS Uniwersytetu Zielonogórskiego </v>
      </c>
      <c r="H94" s="23"/>
      <c r="I94" s="24" t="str">
        <f>G28</f>
        <v>UKS OLIMP GRODKÓW</v>
      </c>
    </row>
    <row r="95" spans="1:9" ht="11.25">
      <c r="A95" s="21"/>
      <c r="B95" s="3" t="str">
        <f aca="true" t="shared" si="38" ref="B95:B100">D37</f>
        <v>MKS ŻAGIEW DZIERŻONIÓW</v>
      </c>
      <c r="C95" s="25"/>
      <c r="D95" s="3" t="str">
        <f aca="true" t="shared" si="39" ref="D95:D100">B37</f>
        <v>MKS ZAGŁĘBIE II LUBIN S.A</v>
      </c>
      <c r="E95" s="1"/>
      <c r="F95" s="21"/>
      <c r="G95" s="22" t="str">
        <f aca="true" t="shared" si="40" ref="G95:G100">I29</f>
        <v>LKS OSIR KOMPRACHCICE</v>
      </c>
      <c r="H95" s="25"/>
      <c r="I95" s="24" t="str">
        <f aca="true" t="shared" si="41" ref="I95:I100">G29</f>
        <v>UKS LIDER SWARZĘDZ</v>
      </c>
    </row>
    <row r="96" spans="1:9" ht="11.25">
      <c r="A96" s="21"/>
      <c r="B96" s="3" t="str">
        <f t="shared" si="38"/>
        <v>ŚKPR ŚWIDNICA</v>
      </c>
      <c r="C96" s="23"/>
      <c r="D96" s="3" t="str">
        <f t="shared" si="39"/>
        <v>LKS OSIR KOMPRACHCICE</v>
      </c>
      <c r="E96" s="1"/>
      <c r="F96" s="21"/>
      <c r="G96" s="22" t="str">
        <f t="shared" si="40"/>
        <v>MKS ZAGŁĘBIE II LUBIN S.A</v>
      </c>
      <c r="H96" s="23"/>
      <c r="I96" s="24" t="str">
        <f t="shared" si="41"/>
        <v>EUCO-UKS DZIEWIĄTKA LEGNICA</v>
      </c>
    </row>
    <row r="97" spans="1:9" ht="11.25">
      <c r="A97" s="21"/>
      <c r="B97" s="3" t="str">
        <f t="shared" si="38"/>
        <v>WKS ŚLĄSK II WROCŁAW</v>
      </c>
      <c r="C97" s="23"/>
      <c r="D97" s="3" t="str">
        <f t="shared" si="39"/>
        <v>UKS OLIMP GRODKÓW</v>
      </c>
      <c r="E97" s="1"/>
      <c r="F97" s="21"/>
      <c r="G97" s="22" t="str">
        <f t="shared" si="40"/>
        <v>SPR BÓR OBORNIKI ŚLĄSKIE</v>
      </c>
      <c r="H97" s="23"/>
      <c r="I97" s="24" t="str">
        <f t="shared" si="41"/>
        <v>TS ZEW ŚWIEBODZIN</v>
      </c>
    </row>
    <row r="98" spans="1:9" ht="11.25">
      <c r="A98" s="21"/>
      <c r="B98" s="3" t="str">
        <f t="shared" si="38"/>
        <v>SSRIR START KONIN</v>
      </c>
      <c r="C98" s="23"/>
      <c r="D98" s="3" t="str">
        <f t="shared" si="39"/>
        <v>UKS LIDER SWARZĘDZ</v>
      </c>
      <c r="E98" s="1"/>
      <c r="F98" s="21"/>
      <c r="G98" s="22" t="str">
        <f t="shared" si="40"/>
        <v>MKS ŻAGIEW DZIERŻONIÓW</v>
      </c>
      <c r="H98" s="23"/>
      <c r="I98" s="24" t="str">
        <f t="shared" si="41"/>
        <v>SKF KPR OBORNIKI WLKP.</v>
      </c>
    </row>
    <row r="99" spans="1:9" ht="11.25">
      <c r="A99" s="21"/>
      <c r="B99" s="3" t="str">
        <f t="shared" si="38"/>
        <v>MKST ASTRA NOWA SÓL</v>
      </c>
      <c r="C99" s="23"/>
      <c r="D99" s="3" t="str">
        <f t="shared" si="39"/>
        <v>EUCO-UKS DZIEWIĄTKA LEGNICA</v>
      </c>
      <c r="E99" s="1"/>
      <c r="F99" s="21"/>
      <c r="G99" s="22" t="str">
        <f t="shared" si="40"/>
        <v>ŚKPR ŚWIDNICA</v>
      </c>
      <c r="H99" s="23"/>
      <c r="I99" s="24" t="str">
        <f t="shared" si="41"/>
        <v>MKST ASTRA NOWA SÓL</v>
      </c>
    </row>
    <row r="100" spans="2:9" ht="11.25">
      <c r="B100" s="3" t="str">
        <f t="shared" si="38"/>
        <v>SKF KPR OBORNIKI WLKP.</v>
      </c>
      <c r="C100" s="23"/>
      <c r="D100" s="3" t="str">
        <f t="shared" si="39"/>
        <v>TS ZEW ŚWIEBODZIN</v>
      </c>
      <c r="E100" s="1"/>
      <c r="G100" s="3" t="str">
        <f t="shared" si="40"/>
        <v>WKS ŚLĄSK II WROCŁAW</v>
      </c>
      <c r="I100" s="3" t="str">
        <f t="shared" si="41"/>
        <v>SSRIR START KONIN</v>
      </c>
    </row>
    <row r="101" spans="2:9" ht="11.25">
      <c r="B101" s="6" t="str">
        <f>B71</f>
        <v>17 kolejka</v>
      </c>
      <c r="C101" s="5"/>
      <c r="D101" s="4" t="str">
        <f>D71</f>
        <v>2017-02-18-19</v>
      </c>
      <c r="E101" s="1"/>
      <c r="G101" s="6" t="str">
        <f>G71</f>
        <v>23 kolejka</v>
      </c>
      <c r="H101" s="6"/>
      <c r="I101" s="4" t="str">
        <f>I71</f>
        <v>2017-04-01-02</v>
      </c>
    </row>
    <row r="102" spans="1:9" ht="11.25">
      <c r="A102" s="21"/>
      <c r="B102" s="3" t="str">
        <f>D44</f>
        <v>SKF KPR OBORNIKI WLKP.</v>
      </c>
      <c r="C102" s="23"/>
      <c r="D102" s="3" t="str">
        <f>B44</f>
        <v>KU AZS Uniwersytetu Zielonogórskiego </v>
      </c>
      <c r="E102" s="1"/>
      <c r="F102" s="21"/>
      <c r="G102" s="22" t="str">
        <f>I36</f>
        <v>WKS ŚLĄSK II WROCŁAW</v>
      </c>
      <c r="H102" s="23"/>
      <c r="I102" s="24" t="str">
        <f>G36</f>
        <v>KU AZS Uniwersytetu Zielonogórskiego </v>
      </c>
    </row>
    <row r="103" spans="1:9" ht="11.25">
      <c r="A103" s="21"/>
      <c r="B103" s="3" t="str">
        <f aca="true" t="shared" si="42" ref="B103:B108">D45</f>
        <v>TS ZEW ŚWIEBODZIN</v>
      </c>
      <c r="C103" s="25"/>
      <c r="D103" s="3" t="str">
        <f aca="true" t="shared" si="43" ref="D103:D108">B45</f>
        <v>MKST ASTRA NOWA SÓL</v>
      </c>
      <c r="E103" s="1"/>
      <c r="F103" s="21"/>
      <c r="G103" s="22" t="str">
        <f aca="true" t="shared" si="44" ref="G103:G108">I37</f>
        <v>SSRIR START KONIN</v>
      </c>
      <c r="H103" s="25"/>
      <c r="I103" s="24" t="str">
        <f aca="true" t="shared" si="45" ref="I103:I108">G37</f>
        <v>ŚKPR ŚWIDNICA</v>
      </c>
    </row>
    <row r="104" spans="1:9" ht="11.25">
      <c r="A104" s="21"/>
      <c r="B104" s="3" t="str">
        <f t="shared" si="42"/>
        <v>EUCO-UKS DZIEWIĄTKA LEGNICA</v>
      </c>
      <c r="C104" s="23"/>
      <c r="D104" s="3" t="str">
        <f t="shared" si="43"/>
        <v>SSRIR START KONIN</v>
      </c>
      <c r="E104" s="1"/>
      <c r="F104" s="21"/>
      <c r="G104" s="22" t="str">
        <f t="shared" si="44"/>
        <v>MKST ASTRA NOWA SÓL</v>
      </c>
      <c r="H104" s="23"/>
      <c r="I104" s="24" t="str">
        <f t="shared" si="45"/>
        <v>MKS ŻAGIEW DZIERŻONIÓW</v>
      </c>
    </row>
    <row r="105" spans="1:9" ht="11.25">
      <c r="A105" s="21"/>
      <c r="B105" s="3" t="str">
        <f t="shared" si="42"/>
        <v>UKS LIDER SWARZĘDZ</v>
      </c>
      <c r="C105" s="23"/>
      <c r="D105" s="3" t="str">
        <f t="shared" si="43"/>
        <v>WKS ŚLĄSK II WROCŁAW</v>
      </c>
      <c r="E105" s="1"/>
      <c r="F105" s="21"/>
      <c r="G105" s="22" t="str">
        <f t="shared" si="44"/>
        <v>SKF KPR OBORNIKI WLKP.</v>
      </c>
      <c r="H105" s="23"/>
      <c r="I105" s="24" t="str">
        <f t="shared" si="45"/>
        <v>SPR BÓR OBORNIKI ŚLĄSKIE</v>
      </c>
    </row>
    <row r="106" spans="1:9" ht="11.25">
      <c r="A106" s="21"/>
      <c r="B106" s="3" t="str">
        <f t="shared" si="42"/>
        <v>UKS OLIMP GRODKÓW</v>
      </c>
      <c r="C106" s="23"/>
      <c r="D106" s="3" t="str">
        <f t="shared" si="43"/>
        <v>ŚKPR ŚWIDNICA</v>
      </c>
      <c r="E106" s="1"/>
      <c r="F106" s="21"/>
      <c r="G106" s="22" t="str">
        <f t="shared" si="44"/>
        <v>TS ZEW ŚWIEBODZIN</v>
      </c>
      <c r="H106" s="23"/>
      <c r="I106" s="24" t="str">
        <f t="shared" si="45"/>
        <v>MKS ZAGŁĘBIE II LUBIN S.A</v>
      </c>
    </row>
    <row r="107" spans="1:9" ht="11.25">
      <c r="A107" s="21"/>
      <c r="B107" s="3" t="str">
        <f t="shared" si="42"/>
        <v>LKS OSIR KOMPRACHCICE</v>
      </c>
      <c r="C107" s="23"/>
      <c r="D107" s="3" t="str">
        <f t="shared" si="43"/>
        <v>MKS ŻAGIEW DZIERŻONIÓW</v>
      </c>
      <c r="E107" s="1"/>
      <c r="F107" s="21"/>
      <c r="G107" s="22" t="str">
        <f t="shared" si="44"/>
        <v>EUCO-UKS DZIEWIĄTKA LEGNICA</v>
      </c>
      <c r="H107" s="23"/>
      <c r="I107" s="24" t="str">
        <f t="shared" si="45"/>
        <v>LKS OSIR KOMPRACHCICE</v>
      </c>
    </row>
    <row r="108" spans="2:9" ht="11.25">
      <c r="B108" s="3" t="str">
        <f t="shared" si="42"/>
        <v>MKS ZAGŁĘBIE II LUBIN S.A</v>
      </c>
      <c r="C108" s="23"/>
      <c r="D108" s="3" t="str">
        <f t="shared" si="43"/>
        <v>SPR BÓR OBORNIKI ŚLĄSKIE</v>
      </c>
      <c r="E108" s="1"/>
      <c r="G108" s="3" t="str">
        <f t="shared" si="44"/>
        <v>UKS LIDER SWARZĘDZ</v>
      </c>
      <c r="I108" s="3" t="str">
        <f t="shared" si="45"/>
        <v>UKS OLIMP GRODKÓW</v>
      </c>
    </row>
    <row r="109" spans="2:9" ht="11.25">
      <c r="B109" s="6" t="str">
        <f>B72</f>
        <v>18 kolejka</v>
      </c>
      <c r="C109" s="5"/>
      <c r="D109" s="4" t="str">
        <f>D72</f>
        <v>2017-02-25-26</v>
      </c>
      <c r="E109" s="1"/>
      <c r="G109" s="6" t="str">
        <f>G72</f>
        <v>24 kolejka</v>
      </c>
      <c r="H109" s="6"/>
      <c r="I109" s="4" t="str">
        <f>I72</f>
        <v>2017-04-08-09</v>
      </c>
    </row>
    <row r="110" spans="1:9" ht="11.25">
      <c r="A110" s="21"/>
      <c r="B110" s="3" t="str">
        <f>D52</f>
        <v>KU AZS Uniwersytetu Zielonogórskiego </v>
      </c>
      <c r="C110" s="23"/>
      <c r="D110" s="3" t="str">
        <f>B52</f>
        <v>MKS ZAGŁĘBIE II LUBIN S.A</v>
      </c>
      <c r="E110" s="1"/>
      <c r="F110" s="21"/>
      <c r="G110" s="22" t="str">
        <f>I44</f>
        <v>KU AZS Uniwersytetu Zielonogórskiego </v>
      </c>
      <c r="H110" s="23"/>
      <c r="I110" s="24" t="str">
        <f>G44</f>
        <v>UKS LIDER SWARZĘDZ</v>
      </c>
    </row>
    <row r="111" spans="1:9" ht="11.25">
      <c r="A111" s="21"/>
      <c r="B111" s="3" t="str">
        <f aca="true" t="shared" si="46" ref="B111:B116">D53</f>
        <v>SPR BÓR OBORNIKI ŚLĄSKIE</v>
      </c>
      <c r="C111" s="25"/>
      <c r="D111" s="3" t="str">
        <f aca="true" t="shared" si="47" ref="D111:D116">B53</f>
        <v>LKS OSIR KOMPRACHCICE</v>
      </c>
      <c r="E111" s="1"/>
      <c r="F111" s="21"/>
      <c r="G111" s="22" t="str">
        <f aca="true" t="shared" si="48" ref="G111:G116">I45</f>
        <v>UKS OLIMP GRODKÓW</v>
      </c>
      <c r="H111" s="25"/>
      <c r="I111" s="24" t="str">
        <f aca="true" t="shared" si="49" ref="I111:I116">G45</f>
        <v>EUCO-UKS DZIEWIĄTKA LEGNICA</v>
      </c>
    </row>
    <row r="112" spans="1:9" ht="11.25">
      <c r="A112" s="21"/>
      <c r="B112" s="3" t="str">
        <f t="shared" si="46"/>
        <v>MKS ŻAGIEW DZIERŻONIÓW</v>
      </c>
      <c r="C112" s="23"/>
      <c r="D112" s="3" t="str">
        <f t="shared" si="47"/>
        <v>UKS OLIMP GRODKÓW</v>
      </c>
      <c r="E112" s="1"/>
      <c r="F112" s="21"/>
      <c r="G112" s="22" t="str">
        <f t="shared" si="48"/>
        <v>LKS OSIR KOMPRACHCICE</v>
      </c>
      <c r="H112" s="23"/>
      <c r="I112" s="24" t="str">
        <f t="shared" si="49"/>
        <v>TS ZEW ŚWIEBODZIN</v>
      </c>
    </row>
    <row r="113" spans="1:9" ht="11.25">
      <c r="A113" s="21"/>
      <c r="B113" s="3" t="str">
        <f t="shared" si="46"/>
        <v>ŚKPR ŚWIDNICA</v>
      </c>
      <c r="C113" s="23"/>
      <c r="D113" s="3" t="str">
        <f t="shared" si="47"/>
        <v>UKS LIDER SWARZĘDZ</v>
      </c>
      <c r="E113" s="1"/>
      <c r="F113" s="21"/>
      <c r="G113" s="22" t="str">
        <f t="shared" si="48"/>
        <v>MKS ZAGŁĘBIE II LUBIN S.A</v>
      </c>
      <c r="H113" s="23"/>
      <c r="I113" s="24" t="str">
        <f t="shared" si="49"/>
        <v>SKF KPR OBORNIKI WLKP.</v>
      </c>
    </row>
    <row r="114" spans="1:9" ht="11.25">
      <c r="A114" s="21"/>
      <c r="B114" s="3" t="str">
        <f t="shared" si="46"/>
        <v>WKS ŚLĄSK II WROCŁAW</v>
      </c>
      <c r="C114" s="23"/>
      <c r="D114" s="3" t="str">
        <f t="shared" si="47"/>
        <v>EUCO-UKS DZIEWIĄTKA LEGNICA</v>
      </c>
      <c r="E114" s="1"/>
      <c r="F114" s="21"/>
      <c r="G114" s="22" t="str">
        <f t="shared" si="48"/>
        <v>SPR BÓR OBORNIKI ŚLĄSKIE</v>
      </c>
      <c r="H114" s="23"/>
      <c r="I114" s="24" t="str">
        <f t="shared" si="49"/>
        <v>MKST ASTRA NOWA SÓL</v>
      </c>
    </row>
    <row r="115" spans="1:9" ht="11.25">
      <c r="A115" s="21"/>
      <c r="B115" s="3" t="str">
        <f t="shared" si="46"/>
        <v>SSRIR START KONIN</v>
      </c>
      <c r="C115" s="23"/>
      <c r="D115" s="3" t="str">
        <f t="shared" si="47"/>
        <v>TS ZEW ŚWIEBODZIN</v>
      </c>
      <c r="E115" s="1"/>
      <c r="F115" s="21"/>
      <c r="G115" s="22" t="str">
        <f t="shared" si="48"/>
        <v>MKS ŻAGIEW DZIERŻONIÓW</v>
      </c>
      <c r="H115" s="23"/>
      <c r="I115" s="24" t="str">
        <f t="shared" si="49"/>
        <v>SSRIR START KONIN</v>
      </c>
    </row>
    <row r="116" spans="2:9" ht="11.25">
      <c r="B116" s="3" t="str">
        <f t="shared" si="46"/>
        <v>MKST ASTRA NOWA SÓL</v>
      </c>
      <c r="C116" s="23"/>
      <c r="D116" s="3" t="str">
        <f t="shared" si="47"/>
        <v>SKF KPR OBORNIKI WLKP.</v>
      </c>
      <c r="E116" s="1"/>
      <c r="G116" s="3" t="str">
        <f t="shared" si="48"/>
        <v>ŚKPR ŚWIDNICA</v>
      </c>
      <c r="I116" s="3" t="str">
        <f t="shared" si="49"/>
        <v>WKS ŚLĄSK II WROCŁAW</v>
      </c>
    </row>
    <row r="117" spans="2:9" ht="11.25">
      <c r="B117" s="6" t="str">
        <f>B73</f>
        <v>19 kolejka</v>
      </c>
      <c r="C117" s="5"/>
      <c r="D117" s="4" t="str">
        <f>D73</f>
        <v>2017-03-04-05</v>
      </c>
      <c r="E117" s="1"/>
      <c r="G117" s="6" t="str">
        <f>G73</f>
        <v>25 kolejka</v>
      </c>
      <c r="H117" s="6"/>
      <c r="I117" s="4" t="str">
        <f>I73</f>
        <v>2017-04-22-23</v>
      </c>
    </row>
    <row r="118" spans="1:9" ht="11.25">
      <c r="A118" s="21"/>
      <c r="B118" s="22" t="str">
        <f>D60</f>
        <v>MKST ASTRA NOWA SÓL</v>
      </c>
      <c r="C118" s="23"/>
      <c r="D118" s="3" t="str">
        <f>B60</f>
        <v>KU AZS Uniwersytetu Zielonogórskiego </v>
      </c>
      <c r="E118" s="1"/>
      <c r="F118" s="21"/>
      <c r="G118" s="22" t="str">
        <f>I52</f>
        <v>ŚKPR ŚWIDNICA</v>
      </c>
      <c r="H118" s="23"/>
      <c r="I118" s="24" t="str">
        <f>G52</f>
        <v>KU AZS Uniwersytetu Zielonogórskiego </v>
      </c>
    </row>
    <row r="119" spans="1:9" ht="11.25">
      <c r="A119" s="21"/>
      <c r="B119" s="22" t="str">
        <f aca="true" t="shared" si="50" ref="B119:B124">D61</f>
        <v>SKF KPR OBORNIKI WLKP.</v>
      </c>
      <c r="C119" s="25"/>
      <c r="D119" s="3" t="str">
        <f aca="true" t="shared" si="51" ref="D119:D124">B61</f>
        <v>SSRIR START KONIN</v>
      </c>
      <c r="E119" s="1"/>
      <c r="F119" s="21"/>
      <c r="G119" s="22" t="str">
        <f aca="true" t="shared" si="52" ref="G119:G124">I53</f>
        <v>WKS ŚLĄSK II WROCŁAW</v>
      </c>
      <c r="H119" s="25"/>
      <c r="I119" s="24" t="str">
        <f aca="true" t="shared" si="53" ref="I119:I124">G53</f>
        <v>MKS ŻAGIEW DZIERŻONIÓW</v>
      </c>
    </row>
    <row r="120" spans="1:9" ht="11.25">
      <c r="A120" s="21"/>
      <c r="B120" s="22" t="str">
        <f t="shared" si="50"/>
        <v>TS ZEW ŚWIEBODZIN</v>
      </c>
      <c r="C120" s="23"/>
      <c r="D120" s="3" t="str">
        <f t="shared" si="51"/>
        <v>WKS ŚLĄSK II WROCŁAW</v>
      </c>
      <c r="E120" s="1"/>
      <c r="F120" s="21"/>
      <c r="G120" s="22" t="str">
        <f t="shared" si="52"/>
        <v>SSRIR START KONIN</v>
      </c>
      <c r="H120" s="23"/>
      <c r="I120" s="24" t="str">
        <f t="shared" si="53"/>
        <v>SPR BÓR OBORNIKI ŚLĄSKIE</v>
      </c>
    </row>
    <row r="121" spans="1:9" ht="11.25">
      <c r="A121" s="21"/>
      <c r="B121" s="22" t="str">
        <f t="shared" si="50"/>
        <v>EUCO-UKS DZIEWIĄTKA LEGNICA</v>
      </c>
      <c r="C121" s="23"/>
      <c r="D121" s="3" t="str">
        <f t="shared" si="51"/>
        <v>ŚKPR ŚWIDNICA</v>
      </c>
      <c r="E121" s="1"/>
      <c r="F121" s="21"/>
      <c r="G121" s="22" t="str">
        <f t="shared" si="52"/>
        <v>MKST ASTRA NOWA SÓL</v>
      </c>
      <c r="H121" s="23"/>
      <c r="I121" s="24" t="str">
        <f t="shared" si="53"/>
        <v>MKS ZAGŁĘBIE II LUBIN S.A</v>
      </c>
    </row>
    <row r="122" spans="1:9" ht="11.25">
      <c r="A122" s="21"/>
      <c r="B122" s="22" t="str">
        <f t="shared" si="50"/>
        <v>UKS LIDER SWARZĘDZ</v>
      </c>
      <c r="C122" s="23"/>
      <c r="D122" s="3" t="str">
        <f t="shared" si="51"/>
        <v>MKS ŻAGIEW DZIERŻONIÓW</v>
      </c>
      <c r="E122" s="1"/>
      <c r="F122" s="21"/>
      <c r="G122" s="22" t="str">
        <f t="shared" si="52"/>
        <v>SKF KPR OBORNIKI WLKP.</v>
      </c>
      <c r="H122" s="23"/>
      <c r="I122" s="24" t="str">
        <f t="shared" si="53"/>
        <v>LKS OSIR KOMPRACHCICE</v>
      </c>
    </row>
    <row r="123" spans="1:9" ht="11.25">
      <c r="A123" s="21"/>
      <c r="B123" s="22" t="str">
        <f t="shared" si="50"/>
        <v>UKS OLIMP GRODKÓW</v>
      </c>
      <c r="C123" s="23"/>
      <c r="D123" s="3" t="str">
        <f t="shared" si="51"/>
        <v>SPR BÓR OBORNIKI ŚLĄSKIE</v>
      </c>
      <c r="E123" s="1"/>
      <c r="F123" s="21"/>
      <c r="G123" s="22" t="str">
        <f t="shared" si="52"/>
        <v>TS ZEW ŚWIEBODZIN</v>
      </c>
      <c r="H123" s="23"/>
      <c r="I123" s="24" t="str">
        <f t="shared" si="53"/>
        <v>UKS OLIMP GRODKÓW</v>
      </c>
    </row>
    <row r="124" spans="2:9" ht="11.25">
      <c r="B124" s="3" t="str">
        <f t="shared" si="50"/>
        <v>LKS OSIR KOMPRACHCICE</v>
      </c>
      <c r="C124" s="23"/>
      <c r="D124" s="3" t="str">
        <f t="shared" si="51"/>
        <v>MKS ZAGŁĘBIE II LUBIN S.A</v>
      </c>
      <c r="G124" s="3" t="str">
        <f t="shared" si="52"/>
        <v>EUCO-UKS DZIEWIĄTKA LEGNICA</v>
      </c>
      <c r="I124" s="3" t="str">
        <f t="shared" si="53"/>
        <v>UKS LIDER SWARZĘDZ</v>
      </c>
    </row>
    <row r="125" spans="7:9" ht="11.25">
      <c r="G125" s="6" t="str">
        <f>G74</f>
        <v>26 kolejka</v>
      </c>
      <c r="H125" s="6"/>
      <c r="I125" s="4" t="str">
        <f>I74</f>
        <v>2017-04-29-30</v>
      </c>
    </row>
    <row r="126" spans="6:9" ht="11.25">
      <c r="F126" s="21"/>
      <c r="G126" s="22" t="str">
        <f>I60</f>
        <v>KU AZS Uniwersytetu Zielonogórskiego </v>
      </c>
      <c r="H126" s="23"/>
      <c r="I126" s="24" t="str">
        <f>G60</f>
        <v>EUCO-UKS DZIEWIĄTKA LEGNICA</v>
      </c>
    </row>
    <row r="127" spans="6:9" ht="11.25">
      <c r="F127" s="21"/>
      <c r="G127" s="22" t="str">
        <f aca="true" t="shared" si="54" ref="G127:G132">I61</f>
        <v>UKS LIDER SWARZĘDZ</v>
      </c>
      <c r="H127" s="25"/>
      <c r="I127" s="24" t="str">
        <f aca="true" t="shared" si="55" ref="I127:I132">G61</f>
        <v>TS ZEW ŚWIEBODZIN</v>
      </c>
    </row>
    <row r="128" spans="6:9" ht="11.25">
      <c r="F128" s="21"/>
      <c r="G128" s="22" t="str">
        <f t="shared" si="54"/>
        <v>UKS OLIMP GRODKÓW</v>
      </c>
      <c r="H128" s="23"/>
      <c r="I128" s="24" t="str">
        <f t="shared" si="55"/>
        <v>SKF KPR OBORNIKI WLKP.</v>
      </c>
    </row>
    <row r="129" spans="6:9" ht="11.25">
      <c r="F129" s="21"/>
      <c r="G129" s="22" t="str">
        <f t="shared" si="54"/>
        <v>LKS OSIR KOMPRACHCICE</v>
      </c>
      <c r="H129" s="23"/>
      <c r="I129" s="24" t="str">
        <f t="shared" si="55"/>
        <v>MKST ASTRA NOWA SÓL</v>
      </c>
    </row>
    <row r="130" spans="6:9" ht="11.25">
      <c r="F130" s="21"/>
      <c r="G130" s="22" t="str">
        <f t="shared" si="54"/>
        <v>MKS ZAGŁĘBIE II LUBIN S.A</v>
      </c>
      <c r="H130" s="23"/>
      <c r="I130" s="24" t="str">
        <f t="shared" si="55"/>
        <v>SSRIR START KONIN</v>
      </c>
    </row>
    <row r="131" spans="6:9" ht="11.25">
      <c r="F131" s="21"/>
      <c r="G131" s="22" t="str">
        <f t="shared" si="54"/>
        <v>SPR BÓR OBORNIKI ŚLĄSKIE</v>
      </c>
      <c r="H131" s="23"/>
      <c r="I131" s="24" t="str">
        <f t="shared" si="55"/>
        <v>WKS ŚLĄSK II WROCŁAW</v>
      </c>
    </row>
    <row r="132" spans="7:9" ht="11.25">
      <c r="G132" s="3" t="str">
        <f t="shared" si="54"/>
        <v>MKS ŻAGIEW DZIERŻONIÓW</v>
      </c>
      <c r="I132" s="3" t="str">
        <f t="shared" si="55"/>
        <v>ŚKPR ŚWIDNICA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A76:I76"/>
    <mergeCell ref="B16:D16"/>
    <mergeCell ref="B17:D17"/>
    <mergeCell ref="B10:D10"/>
    <mergeCell ref="B11:D11"/>
    <mergeCell ref="A75:I75"/>
    <mergeCell ref="A67:I67"/>
    <mergeCell ref="B15:D15"/>
    <mergeCell ref="A1:I1"/>
    <mergeCell ref="B2:F2"/>
    <mergeCell ref="B3:D3"/>
    <mergeCell ref="B4:D4"/>
    <mergeCell ref="B13:D13"/>
    <mergeCell ref="B14:D14"/>
    <mergeCell ref="B5:D5"/>
    <mergeCell ref="B6:D6"/>
    <mergeCell ref="B7:D7"/>
    <mergeCell ref="B8:D8"/>
    <mergeCell ref="B9:D9"/>
    <mergeCell ref="B12:D12"/>
  </mergeCells>
  <printOptions horizontalCentered="1"/>
  <pageMargins left="0.1968503937007874" right="0" top="0.5905511811023623" bottom="0" header="0" footer="0"/>
  <pageSetup horizontalDpi="600" verticalDpi="600" orientation="portrait" paperSize="9" scale="95" r:id="rId3"/>
  <rowBreaks count="1" manualBreakCount="1">
    <brk id="74" max="8" man="1"/>
  </rowBreaks>
  <ignoredErrors>
    <ignoredError sqref="D68:D73 I68:I74" unlockedFormula="1"/>
    <ignoredError sqref="B85:I132 D27:I66" formula="1"/>
  </ignoredErrors>
  <legacyDrawing r:id="rId2"/>
  <oleObjects>
    <oleObject progId="PBrush" shapeId="1134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3 Puławy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 Pieńczakowski</dc:creator>
  <cp:keywords/>
  <dc:description/>
  <cp:lastModifiedBy>Elżbieta Mikołajczak</cp:lastModifiedBy>
  <cp:lastPrinted>2015-06-07T20:23:32Z</cp:lastPrinted>
  <dcterms:created xsi:type="dcterms:W3CDTF">2007-06-12T19:07:52Z</dcterms:created>
  <dcterms:modified xsi:type="dcterms:W3CDTF">2016-06-27T10:41:44Z</dcterms:modified>
  <cp:category/>
  <cp:version/>
  <cp:contentType/>
  <cp:contentStatus/>
</cp:coreProperties>
</file>